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Vaclav\Desktop\Oprava retenční nádrže 2022\Položkové rozpočty k VZ\pro VZ final\"/>
    </mc:Choice>
  </mc:AlternateContent>
  <xr:revisionPtr revIDLastSave="0" documentId="13_ncr:1_{A6F0FB76-25CD-45B7-A740-9CCF20CB7CB4}" xr6:coauthVersionLast="47" xr6:coauthVersionMax="47" xr10:uidLastSave="{00000000-0000-0000-0000-000000000000}"/>
  <bookViews>
    <workbookView xWindow="2505" yWindow="1845" windowWidth="22710" windowHeight="13335" firstSheet="1" activeTab="3" xr2:uid="{00000000-000D-0000-FFFF-FFFF00000000}"/>
  </bookViews>
  <sheets>
    <sheet name="Pokyny pro vyplnění" sheetId="11" state="hidden" r:id="rId1"/>
    <sheet name="Stavba" sheetId="18" r:id="rId2"/>
    <sheet name="VzorPolozky" sheetId="10" state="hidden" r:id="rId3"/>
    <sheet name="elektro Položkový ropočet" sheetId="15" r:id="rId4"/>
  </sheets>
  <externalReferences>
    <externalReference r:id="rId5"/>
  </externalReferences>
  <definedNames>
    <definedName name="CenaCelkem">Stavba!$F$29</definedName>
    <definedName name="CenaCelkemBezDPH">Stavba!$F$28</definedName>
    <definedName name="CenaCelkemVypocet" localSheetId="1">#REF!</definedName>
    <definedName name="cisloobjektu">Stavba!$C$3</definedName>
    <definedName name="CisloRozpoctu">'[1]Krycí list'!$C$2</definedName>
    <definedName name="cislostavby">'[1]Krycí list'!$A$7</definedName>
    <definedName name="CisloStavebnihoRozpoctu">Stavba!$C$4</definedName>
    <definedName name="dadresa">Stavba!$C$12:$F$12</definedName>
    <definedName name="dmisto">Stavba!$C$13:$F$13</definedName>
    <definedName name="DPHSni">Stavba!$F$24</definedName>
    <definedName name="DPHZakl">Stavba!$F$26</definedName>
    <definedName name="Mena">Stavba!$I$29</definedName>
    <definedName name="MistoStavby">Stavba!$C$4</definedName>
    <definedName name="nazevobjektu">Stavba!$D$3</definedName>
    <definedName name="NazevRozpoctu">'[1]Krycí list'!$D$2</definedName>
    <definedName name="nazevstavby">'[1]Krycí list'!$C$7</definedName>
    <definedName name="NazevStavebnihoRozpoctu">Stavba!$D$4</definedName>
    <definedName name="oadresa">Stavba!$C$6</definedName>
    <definedName name="_xlnm.Print_Area" localSheetId="3">'elektro Položkový ropočet'!$A$1:$U$56</definedName>
    <definedName name="padresa">Stavba!$C$9</definedName>
    <definedName name="pdic">Stavba!$H$9</definedName>
    <definedName name="pico">Stavba!$H$8</definedName>
    <definedName name="pmisto">Stavba!$C$10</definedName>
    <definedName name="PocetMJ">#REF!</definedName>
    <definedName name="PoptavkaID">#REF!</definedName>
    <definedName name="pPSC">Stavba!$B$10</definedName>
    <definedName name="Projektant">Stavba!$C$8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Stavba!$C$14</definedName>
    <definedName name="ZakladDPHSni">Stavba!$F$23</definedName>
    <definedName name="ZakladDPHZakl">Stavba!$F$25</definedName>
    <definedName name="Zaokrouhleni">Stavba!$F$27</definedName>
    <definedName name="Zhotovitel">Stavba!$C$11:$F$11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49" i="15" l="1"/>
  <c r="G50" i="15"/>
  <c r="G51" i="15"/>
  <c r="G48" i="15"/>
  <c r="M48" i="15" s="1"/>
  <c r="G43" i="15"/>
  <c r="M43" i="15" s="1"/>
  <c r="G9" i="15"/>
  <c r="M9" i="15" s="1"/>
  <c r="G10" i="15"/>
  <c r="M10" i="15" s="1"/>
  <c r="G11" i="15"/>
  <c r="G12" i="15"/>
  <c r="M12" i="15" s="1"/>
  <c r="G13" i="15"/>
  <c r="G14" i="15"/>
  <c r="M14" i="15" s="1"/>
  <c r="G15" i="15"/>
  <c r="G16" i="15"/>
  <c r="M16" i="15" s="1"/>
  <c r="G17" i="15"/>
  <c r="G18" i="15"/>
  <c r="M18" i="15" s="1"/>
  <c r="G19" i="15"/>
  <c r="G20" i="15"/>
  <c r="M20" i="15" s="1"/>
  <c r="G21" i="15"/>
  <c r="G22" i="15"/>
  <c r="M22" i="15" s="1"/>
  <c r="G23" i="15"/>
  <c r="G24" i="15"/>
  <c r="M24" i="15" s="1"/>
  <c r="G25" i="15"/>
  <c r="G26" i="15"/>
  <c r="M26" i="15" s="1"/>
  <c r="G27" i="15"/>
  <c r="G28" i="15"/>
  <c r="M28" i="15" s="1"/>
  <c r="G29" i="15"/>
  <c r="G30" i="15"/>
  <c r="M30" i="15" s="1"/>
  <c r="G31" i="15"/>
  <c r="G32" i="15"/>
  <c r="M32" i="15" s="1"/>
  <c r="G33" i="15"/>
  <c r="G34" i="15"/>
  <c r="M34" i="15" s="1"/>
  <c r="G35" i="15"/>
  <c r="G36" i="15"/>
  <c r="M36" i="15" s="1"/>
  <c r="G37" i="15"/>
  <c r="G38" i="15"/>
  <c r="M38" i="15" s="1"/>
  <c r="G8" i="15"/>
  <c r="D26" i="18"/>
  <c r="D24" i="18"/>
  <c r="I8" i="15"/>
  <c r="K8" i="15"/>
  <c r="M8" i="15"/>
  <c r="O8" i="15"/>
  <c r="Q8" i="15"/>
  <c r="U8" i="15"/>
  <c r="I9" i="15"/>
  <c r="K9" i="15"/>
  <c r="O9" i="15"/>
  <c r="Q9" i="15"/>
  <c r="U9" i="15"/>
  <c r="I10" i="15"/>
  <c r="K10" i="15"/>
  <c r="O10" i="15"/>
  <c r="Q10" i="15"/>
  <c r="U10" i="15"/>
  <c r="I11" i="15"/>
  <c r="K11" i="15"/>
  <c r="M11" i="15"/>
  <c r="O11" i="15"/>
  <c r="Q11" i="15"/>
  <c r="U11" i="15"/>
  <c r="I12" i="15"/>
  <c r="K12" i="15"/>
  <c r="O12" i="15"/>
  <c r="Q12" i="15"/>
  <c r="U12" i="15"/>
  <c r="I13" i="15"/>
  <c r="K13" i="15"/>
  <c r="M13" i="15"/>
  <c r="O13" i="15"/>
  <c r="Q13" i="15"/>
  <c r="U13" i="15"/>
  <c r="I14" i="15"/>
  <c r="K14" i="15"/>
  <c r="O14" i="15"/>
  <c r="Q14" i="15"/>
  <c r="U14" i="15"/>
  <c r="I15" i="15"/>
  <c r="K15" i="15"/>
  <c r="M15" i="15"/>
  <c r="O15" i="15"/>
  <c r="Q15" i="15"/>
  <c r="U15" i="15"/>
  <c r="I16" i="15"/>
  <c r="K16" i="15"/>
  <c r="O16" i="15"/>
  <c r="Q16" i="15"/>
  <c r="U16" i="15"/>
  <c r="I17" i="15"/>
  <c r="K17" i="15"/>
  <c r="M17" i="15"/>
  <c r="O17" i="15"/>
  <c r="Q17" i="15"/>
  <c r="U17" i="15"/>
  <c r="I18" i="15"/>
  <c r="K18" i="15"/>
  <c r="O18" i="15"/>
  <c r="Q18" i="15"/>
  <c r="U18" i="15"/>
  <c r="I19" i="15"/>
  <c r="K19" i="15"/>
  <c r="M19" i="15"/>
  <c r="O19" i="15"/>
  <c r="Q19" i="15"/>
  <c r="U19" i="15"/>
  <c r="I20" i="15"/>
  <c r="K20" i="15"/>
  <c r="O20" i="15"/>
  <c r="Q20" i="15"/>
  <c r="U20" i="15"/>
  <c r="I21" i="15"/>
  <c r="K21" i="15"/>
  <c r="M21" i="15"/>
  <c r="O21" i="15"/>
  <c r="Q21" i="15"/>
  <c r="U21" i="15"/>
  <c r="I22" i="15"/>
  <c r="K22" i="15"/>
  <c r="O22" i="15"/>
  <c r="Q22" i="15"/>
  <c r="U22" i="15"/>
  <c r="I23" i="15"/>
  <c r="K23" i="15"/>
  <c r="M23" i="15"/>
  <c r="O23" i="15"/>
  <c r="Q23" i="15"/>
  <c r="U23" i="15"/>
  <c r="I24" i="15"/>
  <c r="K24" i="15"/>
  <c r="O24" i="15"/>
  <c r="Q24" i="15"/>
  <c r="U24" i="15"/>
  <c r="I25" i="15"/>
  <c r="K25" i="15"/>
  <c r="M25" i="15"/>
  <c r="O25" i="15"/>
  <c r="Q25" i="15"/>
  <c r="U25" i="15"/>
  <c r="I26" i="15"/>
  <c r="K26" i="15"/>
  <c r="O26" i="15"/>
  <c r="Q26" i="15"/>
  <c r="U26" i="15"/>
  <c r="I27" i="15"/>
  <c r="K27" i="15"/>
  <c r="M27" i="15"/>
  <c r="O27" i="15"/>
  <c r="Q27" i="15"/>
  <c r="U27" i="15"/>
  <c r="I28" i="15"/>
  <c r="K28" i="15"/>
  <c r="O28" i="15"/>
  <c r="Q28" i="15"/>
  <c r="U28" i="15"/>
  <c r="I29" i="15"/>
  <c r="K29" i="15"/>
  <c r="M29" i="15"/>
  <c r="O29" i="15"/>
  <c r="Q29" i="15"/>
  <c r="U29" i="15"/>
  <c r="I30" i="15"/>
  <c r="K30" i="15"/>
  <c r="O30" i="15"/>
  <c r="Q30" i="15"/>
  <c r="U30" i="15"/>
  <c r="I31" i="15"/>
  <c r="K31" i="15"/>
  <c r="M31" i="15"/>
  <c r="O31" i="15"/>
  <c r="Q31" i="15"/>
  <c r="U31" i="15"/>
  <c r="I32" i="15"/>
  <c r="K32" i="15"/>
  <c r="O32" i="15"/>
  <c r="Q32" i="15"/>
  <c r="U32" i="15"/>
  <c r="I33" i="15"/>
  <c r="K33" i="15"/>
  <c r="M33" i="15"/>
  <c r="O33" i="15"/>
  <c r="Q33" i="15"/>
  <c r="U33" i="15"/>
  <c r="I34" i="15"/>
  <c r="K34" i="15"/>
  <c r="O34" i="15"/>
  <c r="Q34" i="15"/>
  <c r="U34" i="15"/>
  <c r="I35" i="15"/>
  <c r="K35" i="15"/>
  <c r="M35" i="15"/>
  <c r="O35" i="15"/>
  <c r="Q35" i="15"/>
  <c r="U35" i="15"/>
  <c r="I36" i="15"/>
  <c r="K36" i="15"/>
  <c r="O36" i="15"/>
  <c r="Q36" i="15"/>
  <c r="U36" i="15"/>
  <c r="I37" i="15"/>
  <c r="K37" i="15"/>
  <c r="M37" i="15"/>
  <c r="O37" i="15"/>
  <c r="Q37" i="15"/>
  <c r="U37" i="15"/>
  <c r="I38" i="15"/>
  <c r="K38" i="15"/>
  <c r="O38" i="15"/>
  <c r="Q38" i="15"/>
  <c r="U38" i="15"/>
  <c r="I39" i="15"/>
  <c r="K39" i="15"/>
  <c r="M39" i="15"/>
  <c r="O39" i="15"/>
  <c r="Q39" i="15"/>
  <c r="U39" i="15"/>
  <c r="I40" i="15"/>
  <c r="K40" i="15"/>
  <c r="M40" i="15"/>
  <c r="O40" i="15"/>
  <c r="Q40" i="15"/>
  <c r="U40" i="15"/>
  <c r="I41" i="15"/>
  <c r="K41" i="15"/>
  <c r="M41" i="15"/>
  <c r="O41" i="15"/>
  <c r="Q41" i="15"/>
  <c r="U41" i="15"/>
  <c r="I42" i="15"/>
  <c r="K42" i="15"/>
  <c r="M42" i="15"/>
  <c r="O42" i="15"/>
  <c r="Q42" i="15"/>
  <c r="U42" i="15"/>
  <c r="I43" i="15"/>
  <c r="K43" i="15"/>
  <c r="O43" i="15"/>
  <c r="Q43" i="15"/>
  <c r="U43" i="15"/>
  <c r="I44" i="15"/>
  <c r="K44" i="15"/>
  <c r="M44" i="15"/>
  <c r="O44" i="15"/>
  <c r="Q44" i="15"/>
  <c r="U44" i="15"/>
  <c r="I45" i="15"/>
  <c r="K45" i="15"/>
  <c r="M45" i="15"/>
  <c r="O45" i="15"/>
  <c r="Q45" i="15"/>
  <c r="U45" i="15"/>
  <c r="I46" i="15"/>
  <c r="K46" i="15"/>
  <c r="M46" i="15"/>
  <c r="O46" i="15"/>
  <c r="Q46" i="15"/>
  <c r="U46" i="15"/>
  <c r="G47" i="15"/>
  <c r="I48" i="15"/>
  <c r="K48" i="15"/>
  <c r="O48" i="15"/>
  <c r="Q48" i="15"/>
  <c r="U48" i="15"/>
  <c r="I49" i="15"/>
  <c r="K49" i="15"/>
  <c r="M49" i="15"/>
  <c r="O49" i="15"/>
  <c r="Q49" i="15"/>
  <c r="U49" i="15"/>
  <c r="I50" i="15"/>
  <c r="K50" i="15"/>
  <c r="M50" i="15"/>
  <c r="O50" i="15"/>
  <c r="Q50" i="15"/>
  <c r="U50" i="15"/>
  <c r="I51" i="15"/>
  <c r="K51" i="15"/>
  <c r="M51" i="15"/>
  <c r="O51" i="15"/>
  <c r="Q51" i="15"/>
  <c r="U51" i="15"/>
  <c r="I52" i="15"/>
  <c r="K52" i="15"/>
  <c r="M52" i="15"/>
  <c r="O52" i="15"/>
  <c r="Q52" i="15"/>
  <c r="U52" i="15"/>
  <c r="I53" i="15"/>
  <c r="K53" i="15"/>
  <c r="M53" i="15"/>
  <c r="O53" i="15"/>
  <c r="Q53" i="15"/>
  <c r="U53" i="15"/>
  <c r="I54" i="15"/>
  <c r="K54" i="15"/>
  <c r="M54" i="15"/>
  <c r="O54" i="15"/>
  <c r="Q54" i="15"/>
  <c r="U54" i="15"/>
  <c r="G7" i="15" l="1"/>
  <c r="Q47" i="15"/>
  <c r="M47" i="15"/>
  <c r="I47" i="15"/>
  <c r="U7" i="15"/>
  <c r="O7" i="15"/>
  <c r="K7" i="15"/>
  <c r="U47" i="15"/>
  <c r="O47" i="15"/>
  <c r="K47" i="15"/>
  <c r="Q7" i="15"/>
  <c r="M7" i="15"/>
  <c r="I7" i="1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C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H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C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H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B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C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<sst xmlns="http://schemas.openxmlformats.org/spreadsheetml/2006/main" count="203" uniqueCount="106">
  <si>
    <t>%</t>
  </si>
  <si>
    <t>Za zhotovitele</t>
  </si>
  <si>
    <t>Za objednatele</t>
  </si>
  <si>
    <t>Položkový rozpočet stavby</t>
  </si>
  <si>
    <t>Zaokrouhlení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</si>
  <si>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</si>
  <si>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</si>
  <si>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</si>
  <si>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</si>
  <si>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</si>
  <si>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</si>
  <si>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</si>
  <si>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</si>
  <si>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</si>
  <si>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</si>
  <si>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Zhotovitel:</t>
  </si>
  <si>
    <t>Projektant:</t>
  </si>
  <si>
    <t>Vypracoval:</t>
  </si>
  <si>
    <t>Objednatel:</t>
  </si>
  <si>
    <t>Stavba:</t>
  </si>
  <si>
    <t>Cena celkem bez DPH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</si>
  <si>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</si>
  <si>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</si>
  <si>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</si>
  <si>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</si>
  <si>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</si>
  <si>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</si>
  <si>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</si>
  <si>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</si>
  <si>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</si>
  <si>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</si>
  <si>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</si>
  <si>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</si>
  <si>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Elektro</t>
  </si>
  <si>
    <t>Zemní práce při montážích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</si>
  <si>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</si>
  <si>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</si>
  <si>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</si>
  <si>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</si>
  <si>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</si>
  <si>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</si>
  <si>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</si>
  <si>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</si>
  <si>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</si>
  <si>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</si>
  <si>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</si>
  <si>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</si>
  <si>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</si>
  <si>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</si>
  <si>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</si>
  <si>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</si>
  <si>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</si>
  <si>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</si>
  <si>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</si>
  <si>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</si>
  <si>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</si>
  <si>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</si>
  <si>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</si>
  <si>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</si>
  <si>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POL1_</t>
  </si>
  <si>
    <t>m</t>
  </si>
  <si>
    <t>POL3_</t>
  </si>
  <si>
    <t>kus</t>
  </si>
  <si>
    <t xml:space="preserve">hod   </t>
  </si>
  <si>
    <t/>
  </si>
  <si>
    <t>END</t>
  </si>
  <si>
    <t>soubor</t>
  </si>
  <si>
    <t>Kabel speciální JYTY s Al 2 x 1 mm volně uložený</t>
  </si>
  <si>
    <t>Výchozí revize</t>
  </si>
  <si>
    <t>Předepsané zkoušky, zaškolení obsluhy, zkušební provoz</t>
  </si>
  <si>
    <t>Kabel sdělovací s Cu jádrem JYTY 2 x 1 mm</t>
  </si>
  <si>
    <t>Výkop kabelové rýhy 35/80 cm  hor.3, ruční výkop rýhy</t>
  </si>
  <si>
    <t>Zřízení kabelového lože v rýze š. do 65 cm z písku, lože tloušťky 10 cm</t>
  </si>
  <si>
    <t>Fólie výstražná z PVC, šířka 33 cm, fólie PVC šířka 33 cm</t>
  </si>
  <si>
    <t>Zához rýhy 35/80 cm, hornina třídy 3, ruční zához rýhy</t>
  </si>
  <si>
    <t>Pilířový rozvaděč</t>
  </si>
  <si>
    <t>Odbočná krabice - skříň</t>
  </si>
  <si>
    <t xml:space="preserve">Ohebná chránička na kabely KOPOFLEX 40 </t>
  </si>
  <si>
    <t>Hladinoměr ULM 70</t>
  </si>
  <si>
    <t>Domat-RCIO</t>
  </si>
  <si>
    <t>Domat-Mark320LX</t>
  </si>
  <si>
    <t>Software</t>
  </si>
  <si>
    <t>Kabel CYKY-J 5x6</t>
  </si>
  <si>
    <t>Kabel CYKY-J 4x6</t>
  </si>
  <si>
    <t>CYA 2,5</t>
  </si>
  <si>
    <t>CY zž 6</t>
  </si>
  <si>
    <t>Dodávka a montáž rozvaděče RH4S vč. vystrojení</t>
  </si>
  <si>
    <t>Dodávka a montáž zásuvkové skříně ZK1 vč. vystrojení</t>
  </si>
  <si>
    <t xml:space="preserve">Rozvaděč RM4S </t>
  </si>
  <si>
    <t>CYKY-J 3x1,5</t>
  </si>
  <si>
    <t>Krabice odbočná</t>
  </si>
  <si>
    <t>CYKY-J 3x2,5</t>
  </si>
  <si>
    <t>Svorkovnice řadová na DIN lištu</t>
  </si>
  <si>
    <t>svorkovnice řadová na DIN lištu 25A</t>
  </si>
  <si>
    <t>Stykač modulární 4P, 2M, R25-40 230V</t>
  </si>
  <si>
    <t>Spouštěč motoru, 20,0 - 25,0 A</t>
  </si>
  <si>
    <t>ovládací panel přepínače + signalizace</t>
  </si>
  <si>
    <t>Kabel speciální JYTY  2 x 1 mm volně uložený</t>
  </si>
  <si>
    <t>Dodávka a montáž odb. krabice KO1 vč. vystrojení</t>
  </si>
  <si>
    <t>Příslušenství pilířových skříní+sokl</t>
  </si>
  <si>
    <t>Zemní práce</t>
  </si>
  <si>
    <t>Montážní práce elektro</t>
  </si>
  <si>
    <t>Elektro materiál</t>
  </si>
  <si>
    <t>Přístřešek</t>
  </si>
  <si>
    <t>Retenční nádrž</t>
  </si>
  <si>
    <t>Čerpadlo nesamonasávací jednostupňové odstředivé ( požadovaný pracovní bod 43.2 l/s, 11,65 m; maximální dopravní výška 18,6 m; výtlačné hrdlo DN 100 s průchodností pevných částic 100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</si>
</sst>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#,##0.000"/>
  </numFmts>
  <fonts count="16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8"/>
      <name val="Arial CE"/>
      <charset val="238"/>
    </font>
    <font>
      <sz val="8"/>
      <color rgb="FFFF0000"/>
      <name val="Arial CE"/>
      <charset val="238"/>
    </font>
    <font>
      <sz val="8"/>
      <color rgb="FF212529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06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0" xfId="0" applyAlignment="1">
      <alignment horizontal="center"/>
    </xf>
    <xf numFmtId="0" fontId="0" fillId="0" borderId="6" xfId="0" applyBorder="1"/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7" fillId="0" borderId="0" xfId="0" applyFont="1"/>
    <xf numFmtId="1" fontId="7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0" fillId="0" borderId="9" xfId="0" applyBorder="1" applyAlignment="1">
      <alignment horizontal="left" indent="1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7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7" xfId="0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7" fillId="0" borderId="18" xfId="0" applyFont="1" applyBorder="1" applyAlignment="1">
      <alignment horizontal="left" vertical="top"/>
    </xf>
    <xf numFmtId="0" fontId="7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6" xfId="0" applyBorder="1" applyAlignment="1">
      <alignment horizontal="left"/>
    </xf>
    <xf numFmtId="0" fontId="7" fillId="0" borderId="14" xfId="0" applyFont="1" applyBorder="1" applyAlignment="1">
      <alignment horizontal="left" vertical="center" indent="1"/>
    </xf>
    <xf numFmtId="0" fontId="7" fillId="0" borderId="12" xfId="0" applyFont="1" applyBorder="1" applyAlignment="1">
      <alignment horizontal="left" vertical="center"/>
    </xf>
    <xf numFmtId="0" fontId="7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0" xfId="0" applyBorder="1" applyAlignment="1">
      <alignment vertical="center"/>
    </xf>
    <xf numFmtId="0" fontId="8" fillId="3" borderId="1" xfId="0" applyFont="1" applyFill="1" applyBorder="1" applyAlignment="1">
      <alignment horizontal="left" vertical="center" indent="1"/>
    </xf>
    <xf numFmtId="0" fontId="0" fillId="3" borderId="0" xfId="0" applyFill="1"/>
    <xf numFmtId="0" fontId="0" fillId="3" borderId="1" xfId="0" applyFill="1" applyBorder="1" applyAlignment="1">
      <alignment horizontal="left" vertical="center" indent="1"/>
    </xf>
    <xf numFmtId="0" fontId="7" fillId="3" borderId="0" xfId="0" applyFont="1" applyFill="1" applyAlignment="1">
      <alignment horizontal="left" vertical="center"/>
    </xf>
    <xf numFmtId="0" fontId="7" fillId="3" borderId="0" xfId="0" applyFont="1" applyFill="1" applyAlignment="1">
      <alignment vertical="center"/>
    </xf>
    <xf numFmtId="0" fontId="0" fillId="3" borderId="0" xfId="0" applyFill="1" applyAlignment="1">
      <alignment horizontal="right" vertical="center"/>
    </xf>
    <xf numFmtId="0" fontId="7" fillId="3" borderId="2" xfId="0" applyFont="1" applyFill="1" applyBorder="1" applyAlignment="1">
      <alignment vertical="center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/>
    <xf numFmtId="0" fontId="7" fillId="3" borderId="6" xfId="0" applyFont="1" applyFill="1" applyBorder="1" applyAlignment="1">
      <alignment horizontal="left" vertical="center"/>
    </xf>
    <xf numFmtId="0" fontId="7" fillId="3" borderId="6" xfId="0" applyFont="1" applyFill="1" applyBorder="1"/>
    <xf numFmtId="0" fontId="7" fillId="3" borderId="8" xfId="0" applyFont="1" applyFill="1" applyBorder="1"/>
    <xf numFmtId="49" fontId="0" fillId="0" borderId="0" xfId="0" applyNumberFormat="1"/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7" fillId="3" borderId="13" xfId="0" applyNumberFormat="1" applyFont="1" applyFill="1" applyBorder="1" applyAlignment="1">
      <alignment horizontal="left" vertical="center"/>
    </xf>
    <xf numFmtId="49" fontId="0" fillId="0" borderId="14" xfId="0" applyNumberFormat="1" applyBorder="1" applyAlignment="1">
      <alignment horizontal="left" vertical="center" indent="1"/>
    </xf>
    <xf numFmtId="49" fontId="0" fillId="3" borderId="12" xfId="0" applyNumberFormat="1" applyFill="1" applyBorder="1" applyAlignment="1">
      <alignment vertical="center"/>
    </xf>
    <xf numFmtId="0" fontId="0" fillId="4" borderId="31" xfId="0" applyFill="1" applyBorder="1"/>
    <xf numFmtId="0" fontId="13" fillId="0" borderId="0" xfId="0" applyFont="1"/>
    <xf numFmtId="0" fontId="13" fillId="0" borderId="25" xfId="0" applyFont="1" applyBorder="1" applyAlignment="1">
      <alignment vertical="top"/>
    </xf>
    <xf numFmtId="49" fontId="0" fillId="4" borderId="27" xfId="0" applyNumberFormat="1" applyFill="1" applyBorder="1"/>
    <xf numFmtId="0" fontId="0" fillId="4" borderId="27" xfId="0" applyFill="1" applyBorder="1" applyAlignment="1">
      <alignment horizontal="center"/>
    </xf>
    <xf numFmtId="0" fontId="0" fillId="4" borderId="27" xfId="0" applyFill="1" applyBorder="1"/>
    <xf numFmtId="0" fontId="0" fillId="4" borderId="27" xfId="0" applyFill="1" applyBorder="1" applyAlignment="1">
      <alignment wrapText="1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0" xfId="0" applyNumberFormat="1" applyFill="1" applyBorder="1" applyAlignment="1">
      <alignment vertical="top"/>
    </xf>
    <xf numFmtId="0" fontId="0" fillId="3" borderId="21" xfId="0" applyFill="1" applyBorder="1" applyAlignment="1">
      <alignment horizontal="center" vertical="top"/>
    </xf>
    <xf numFmtId="0" fontId="13" fillId="0" borderId="26" xfId="0" applyFont="1" applyBorder="1" applyAlignment="1">
      <alignment horizontal="center" vertical="top" shrinkToFit="1"/>
    </xf>
    <xf numFmtId="0" fontId="0" fillId="3" borderId="28" xfId="0" applyFill="1" applyBorder="1" applyAlignment="1">
      <alignment horizontal="center" vertical="top" shrinkToFit="1"/>
    </xf>
    <xf numFmtId="164" fontId="0" fillId="3" borderId="20" xfId="0" applyNumberFormat="1" applyFill="1" applyBorder="1" applyAlignment="1">
      <alignment vertical="top"/>
    </xf>
    <xf numFmtId="4" fontId="0" fillId="3" borderId="20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3" fillId="0" borderId="29" xfId="0" applyNumberFormat="1" applyFont="1" applyBorder="1" applyAlignment="1">
      <alignment vertical="top" shrinkToFit="1"/>
    </xf>
    <xf numFmtId="4" fontId="13" fillId="0" borderId="25" xfId="0" applyNumberFormat="1" applyFont="1" applyBorder="1" applyAlignment="1">
      <alignment vertical="top" shrinkToFit="1"/>
    </xf>
    <xf numFmtId="4" fontId="0" fillId="3" borderId="30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3" fillId="0" borderId="10" xfId="0" applyFont="1" applyBorder="1" applyAlignment="1">
      <alignment vertical="top"/>
    </xf>
    <xf numFmtId="0" fontId="13" fillId="0" borderId="28" xfId="0" applyFont="1" applyBorder="1" applyAlignment="1">
      <alignment horizontal="center" vertical="top" shrinkToFit="1"/>
    </xf>
    <xf numFmtId="4" fontId="13" fillId="0" borderId="30" xfId="0" applyNumberFormat="1" applyFont="1" applyBorder="1" applyAlignment="1">
      <alignment vertical="top" shrinkToFit="1"/>
    </xf>
    <xf numFmtId="4" fontId="13" fillId="0" borderId="10" xfId="0" applyNumberFormat="1" applyFont="1" applyBorder="1" applyAlignment="1">
      <alignment vertical="top" shrinkToFit="1"/>
    </xf>
    <xf numFmtId="0" fontId="13" fillId="0" borderId="29" xfId="0" applyFont="1" applyBorder="1" applyAlignment="1">
      <alignment horizontal="left" vertical="top" wrapText="1"/>
    </xf>
    <xf numFmtId="0" fontId="0" fillId="3" borderId="30" xfId="0" applyFill="1" applyBorder="1" applyAlignment="1">
      <alignment horizontal="left" vertical="top" wrapText="1"/>
    </xf>
    <xf numFmtId="0" fontId="13" fillId="0" borderId="30" xfId="0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0" fillId="0" borderId="20" xfId="0" applyBorder="1" applyAlignment="1">
      <alignment horizontal="left" vertical="center"/>
    </xf>
    <xf numFmtId="0" fontId="0" fillId="3" borderId="20" xfId="0" applyFill="1" applyBorder="1" applyAlignment="1">
      <alignment horizontal="left" vertical="center"/>
    </xf>
    <xf numFmtId="0" fontId="0" fillId="0" borderId="0" xfId="0" applyAlignment="1">
      <alignment horizontal="left"/>
    </xf>
    <xf numFmtId="0" fontId="0" fillId="4" borderId="27" xfId="0" applyFill="1" applyBorder="1" applyAlignment="1">
      <alignment horizontal="left"/>
    </xf>
    <xf numFmtId="0" fontId="0" fillId="3" borderId="15" xfId="0" applyFill="1" applyBorder="1" applyAlignment="1">
      <alignment horizontal="left" vertical="top"/>
    </xf>
    <xf numFmtId="0" fontId="13" fillId="0" borderId="25" xfId="0" applyFont="1" applyBorder="1" applyAlignment="1">
      <alignment horizontal="left" vertical="top"/>
    </xf>
    <xf numFmtId="0" fontId="0" fillId="3" borderId="10" xfId="0" applyFill="1" applyBorder="1" applyAlignment="1">
      <alignment horizontal="left" vertical="top"/>
    </xf>
    <xf numFmtId="0" fontId="13" fillId="0" borderId="10" xfId="0" applyFont="1" applyBorder="1" applyAlignment="1">
      <alignment horizontal="left" vertical="top"/>
    </xf>
    <xf numFmtId="0" fontId="0" fillId="0" borderId="0" xfId="0" applyAlignment="1">
      <alignment horizontal="left" vertical="top"/>
    </xf>
    <xf numFmtId="0" fontId="13" fillId="0" borderId="29" xfId="0" applyFont="1" applyBorder="1" applyAlignment="1">
      <alignment vertical="top"/>
    </xf>
    <xf numFmtId="0" fontId="13" fillId="0" borderId="29" xfId="0" applyFont="1" applyBorder="1" applyAlignment="1">
      <alignment horizontal="center"/>
    </xf>
    <xf numFmtId="4" fontId="13" fillId="0" borderId="26" xfId="0" applyNumberFormat="1" applyFont="1" applyBorder="1" applyAlignment="1">
      <alignment vertical="top" shrinkToFit="1"/>
    </xf>
    <xf numFmtId="4" fontId="13" fillId="0" borderId="0" xfId="0" applyNumberFormat="1" applyFont="1" applyAlignment="1">
      <alignment vertical="top" shrinkToFit="1"/>
    </xf>
    <xf numFmtId="0" fontId="13" fillId="0" borderId="29" xfId="0" applyFont="1" applyBorder="1"/>
    <xf numFmtId="0" fontId="15" fillId="0" borderId="29" xfId="0" applyFont="1" applyBorder="1"/>
    <xf numFmtId="0" fontId="13" fillId="0" borderId="26" xfId="0" applyFont="1" applyBorder="1" applyAlignment="1">
      <alignment horizontal="center" vertical="center" shrinkToFit="1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shrinkToFit="1"/>
    </xf>
    <xf numFmtId="0" fontId="13" fillId="0" borderId="30" xfId="0" applyFont="1" applyBorder="1" applyAlignment="1">
      <alignment vertical="top"/>
    </xf>
    <xf numFmtId="0" fontId="13" fillId="0" borderId="6" xfId="0" applyFont="1" applyBorder="1"/>
    <xf numFmtId="0" fontId="13" fillId="0" borderId="30" xfId="0" applyFont="1" applyBorder="1" applyAlignment="1">
      <alignment horizontal="center"/>
    </xf>
    <xf numFmtId="0" fontId="14" fillId="0" borderId="30" xfId="0" applyFont="1" applyBorder="1" applyAlignment="1">
      <alignment horizontal="left" vertical="top" wrapText="1"/>
    </xf>
    <xf numFmtId="0" fontId="0" fillId="5" borderId="25" xfId="0" applyFill="1" applyBorder="1" applyAlignment="1">
      <alignment horizontal="left" vertical="top"/>
    </xf>
    <xf numFmtId="0" fontId="0" fillId="5" borderId="25" xfId="0" applyFill="1" applyBorder="1" applyAlignment="1">
      <alignment vertical="top"/>
    </xf>
    <xf numFmtId="0" fontId="0" fillId="5" borderId="29" xfId="0" applyFill="1" applyBorder="1"/>
    <xf numFmtId="0" fontId="0" fillId="5" borderId="29" xfId="0" applyFill="1" applyBorder="1" applyAlignment="1">
      <alignment horizontal="center"/>
    </xf>
    <xf numFmtId="4" fontId="0" fillId="5" borderId="29" xfId="0" applyNumberFormat="1" applyFill="1" applyBorder="1" applyAlignment="1">
      <alignment vertical="top" shrinkToFit="1"/>
    </xf>
    <xf numFmtId="4" fontId="0" fillId="0" borderId="29" xfId="0" applyNumberFormat="1" applyBorder="1" applyAlignment="1">
      <alignment vertical="top" shrinkToFit="1"/>
    </xf>
    <xf numFmtId="4" fontId="0" fillId="0" borderId="25" xfId="0" applyNumberFormat="1" applyBorder="1" applyAlignment="1">
      <alignment vertical="top" shrinkToFit="1"/>
    </xf>
    <xf numFmtId="165" fontId="13" fillId="0" borderId="29" xfId="0" applyNumberFormat="1" applyFont="1" applyBorder="1" applyAlignment="1">
      <alignment vertical="top" shrinkToFit="1"/>
    </xf>
    <xf numFmtId="165" fontId="13" fillId="0" borderId="26" xfId="0" applyNumberFormat="1" applyFont="1" applyBorder="1" applyAlignment="1">
      <alignment vertical="top" shrinkToFit="1"/>
    </xf>
    <xf numFmtId="165" fontId="13" fillId="0" borderId="28" xfId="0" applyNumberFormat="1" applyFont="1" applyBorder="1" applyAlignment="1">
      <alignment vertical="top" shrinkToFit="1"/>
    </xf>
    <xf numFmtId="165" fontId="13" fillId="0" borderId="30" xfId="0" applyNumberFormat="1" applyFont="1" applyBorder="1" applyAlignment="1">
      <alignment vertical="top" shrinkToFit="1"/>
    </xf>
    <xf numFmtId="165" fontId="0" fillId="5" borderId="26" xfId="0" applyNumberFormat="1" applyFill="1" applyBorder="1" applyAlignment="1">
      <alignment vertical="top" shrinkToFit="1"/>
    </xf>
    <xf numFmtId="165" fontId="0" fillId="3" borderId="30" xfId="0" applyNumberFormat="1" applyFill="1" applyBorder="1" applyAlignment="1">
      <alignment vertical="top" shrinkToFit="1"/>
    </xf>
    <xf numFmtId="0" fontId="0" fillId="6" borderId="1" xfId="0" applyFill="1" applyBorder="1" applyAlignment="1">
      <alignment horizontal="left" vertical="center" indent="1"/>
    </xf>
    <xf numFmtId="0" fontId="0" fillId="6" borderId="0" xfId="0" applyFill="1"/>
    <xf numFmtId="0" fontId="7" fillId="6" borderId="0" xfId="0" applyFont="1" applyFill="1" applyAlignment="1">
      <alignment horizontal="left" vertical="center"/>
    </xf>
    <xf numFmtId="0" fontId="7" fillId="6" borderId="0" xfId="0" applyFont="1" applyFill="1" applyAlignment="1">
      <alignment vertical="center"/>
    </xf>
    <xf numFmtId="0" fontId="0" fillId="6" borderId="0" xfId="0" applyFill="1" applyAlignment="1">
      <alignment horizontal="right" vertical="center"/>
    </xf>
    <xf numFmtId="0" fontId="0" fillId="6" borderId="2" xfId="0" applyFill="1" applyBorder="1"/>
    <xf numFmtId="0" fontId="7" fillId="6" borderId="1" xfId="0" applyFont="1" applyFill="1" applyBorder="1" applyAlignment="1">
      <alignment horizontal="left" vertical="center" indent="1"/>
    </xf>
    <xf numFmtId="0" fontId="7" fillId="6" borderId="9" xfId="0" applyFont="1" applyFill="1" applyBorder="1" applyAlignment="1">
      <alignment horizontal="left" vertical="center" indent="1"/>
    </xf>
    <xf numFmtId="0" fontId="7" fillId="6" borderId="6" xfId="0" applyFont="1" applyFill="1" applyBorder="1" applyAlignment="1">
      <alignment horizontal="right" vertical="center"/>
    </xf>
    <xf numFmtId="0" fontId="7" fillId="6" borderId="6" xfId="0" applyFont="1" applyFill="1" applyBorder="1" applyAlignment="1">
      <alignment horizontal="left" vertical="center"/>
    </xf>
    <xf numFmtId="0" fontId="7" fillId="6" borderId="6" xfId="0" applyFont="1" applyFill="1" applyBorder="1" applyAlignment="1">
      <alignment vertical="center"/>
    </xf>
    <xf numFmtId="0" fontId="0" fillId="6" borderId="6" xfId="0" applyFill="1" applyBorder="1" applyAlignment="1">
      <alignment vertical="center"/>
    </xf>
    <xf numFmtId="0" fontId="0" fillId="6" borderId="8" xfId="0" applyFill="1" applyBorder="1"/>
    <xf numFmtId="0" fontId="0" fillId="6" borderId="1" xfId="0" applyFill="1" applyBorder="1"/>
    <xf numFmtId="0" fontId="0" fillId="6" borderId="9" xfId="0" applyFill="1" applyBorder="1" applyAlignment="1">
      <alignment horizontal="left" indent="1"/>
    </xf>
    <xf numFmtId="0" fontId="0" fillId="6" borderId="6" xfId="0" applyFill="1" applyBorder="1"/>
    <xf numFmtId="0" fontId="0" fillId="6" borderId="6" xfId="0" applyFill="1" applyBorder="1" applyAlignment="1">
      <alignment horizontal="right"/>
    </xf>
    <xf numFmtId="0" fontId="0" fillId="6" borderId="6" xfId="0" applyFill="1" applyBorder="1" applyAlignment="1">
      <alignment horizontal="right" vertical="center"/>
    </xf>
    <xf numFmtId="0" fontId="0" fillId="6" borderId="32" xfId="0" applyFill="1" applyBorder="1"/>
    <xf numFmtId="0" fontId="0" fillId="6" borderId="33" xfId="0" applyFill="1" applyBorder="1"/>
    <xf numFmtId="0" fontId="0" fillId="6" borderId="34" xfId="0" applyFill="1" applyBorder="1" applyAlignment="1">
      <alignment horizontal="right"/>
    </xf>
    <xf numFmtId="0" fontId="0" fillId="6" borderId="2" xfId="0" applyFill="1" applyBorder="1" applyAlignment="1">
      <alignment horizontal="right"/>
    </xf>
    <xf numFmtId="0" fontId="0" fillId="6" borderId="1" xfId="0" applyFill="1" applyBorder="1" applyAlignment="1">
      <alignment horizontal="right"/>
    </xf>
    <xf numFmtId="0" fontId="0" fillId="6" borderId="0" xfId="0" applyFill="1" applyAlignment="1">
      <alignment horizontal="center" vertical="center"/>
    </xf>
    <xf numFmtId="0" fontId="7" fillId="6" borderId="6" xfId="0" applyFont="1" applyFill="1" applyBorder="1" applyAlignment="1">
      <alignment vertical="top"/>
    </xf>
    <xf numFmtId="14" fontId="7" fillId="6" borderId="6" xfId="0" applyNumberFormat="1" applyFont="1" applyFill="1" applyBorder="1" applyAlignment="1">
      <alignment horizontal="center" vertical="top"/>
    </xf>
    <xf numFmtId="0" fontId="7" fillId="6" borderId="1" xfId="0" applyFont="1" applyFill="1" applyBorder="1"/>
    <xf numFmtId="0" fontId="7" fillId="6" borderId="0" xfId="0" applyFont="1" applyFill="1"/>
    <xf numFmtId="0" fontId="7" fillId="6" borderId="6" xfId="0" applyFont="1" applyFill="1" applyBorder="1"/>
    <xf numFmtId="0" fontId="7" fillId="6" borderId="2" xfId="0" applyFont="1" applyFill="1" applyBorder="1" applyAlignment="1">
      <alignment horizontal="right"/>
    </xf>
    <xf numFmtId="0" fontId="0" fillId="6" borderId="0" xfId="0" applyFill="1" applyAlignment="1">
      <alignment horizontal="center"/>
    </xf>
    <xf numFmtId="0" fontId="0" fillId="6" borderId="3" xfId="0" applyFill="1" applyBorder="1"/>
    <xf numFmtId="0" fontId="0" fillId="6" borderId="4" xfId="0" applyFill="1" applyBorder="1"/>
    <xf numFmtId="0" fontId="0" fillId="6" borderId="5" xfId="0" applyFill="1" applyBorder="1" applyAlignment="1">
      <alignment horizontal="right"/>
    </xf>
    <xf numFmtId="0" fontId="0" fillId="6" borderId="14" xfId="0" applyFill="1" applyBorder="1" applyAlignment="1">
      <alignment horizontal="left" indent="1"/>
    </xf>
    <xf numFmtId="0" fontId="0" fillId="6" borderId="12" xfId="0" applyFill="1" applyBorder="1" applyAlignment="1">
      <alignment horizontal="left" vertical="center"/>
    </xf>
    <xf numFmtId="0" fontId="0" fillId="6" borderId="12" xfId="0" applyFill="1" applyBorder="1"/>
    <xf numFmtId="1" fontId="7" fillId="6" borderId="12" xfId="0" applyNumberFormat="1" applyFont="1" applyFill="1" applyBorder="1" applyAlignment="1">
      <alignment horizontal="right" vertical="center"/>
    </xf>
    <xf numFmtId="0" fontId="0" fillId="6" borderId="12" xfId="0" applyFill="1" applyBorder="1" applyAlignment="1">
      <alignment horizontal="left" vertical="center" indent="1"/>
    </xf>
    <xf numFmtId="0" fontId="7" fillId="6" borderId="12" xfId="0" applyFont="1" applyFill="1" applyBorder="1" applyAlignment="1">
      <alignment vertical="center"/>
    </xf>
    <xf numFmtId="49" fontId="0" fillId="6" borderId="16" xfId="0" applyNumberFormat="1" applyFill="1" applyBorder="1" applyAlignment="1">
      <alignment horizontal="left" vertical="center"/>
    </xf>
    <xf numFmtId="0" fontId="13" fillId="0" borderId="25" xfId="0" applyFont="1" applyBorder="1" applyAlignment="1">
      <alignment horizontal="right" vertical="top"/>
    </xf>
    <xf numFmtId="0" fontId="3" fillId="2" borderId="0" xfId="0" applyFont="1" applyFill="1" applyAlignment="1">
      <alignment horizontal="left" wrapText="1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4" fontId="9" fillId="0" borderId="10" xfId="0" applyNumberFormat="1" applyFont="1" applyBorder="1" applyAlignment="1">
      <alignment horizontal="right" vertical="center"/>
    </xf>
    <xf numFmtId="4" fontId="9" fillId="0" borderId="6" xfId="0" applyNumberFormat="1" applyFont="1" applyBorder="1" applyAlignment="1">
      <alignment horizontal="right" vertical="center"/>
    </xf>
    <xf numFmtId="4" fontId="9" fillId="0" borderId="18" xfId="0" applyNumberFormat="1" applyFont="1" applyBorder="1" applyAlignment="1">
      <alignment horizontal="right" vertical="center"/>
    </xf>
    <xf numFmtId="4" fontId="10" fillId="3" borderId="7" xfId="0" applyNumberFormat="1" applyFont="1" applyFill="1" applyBorder="1" applyAlignment="1">
      <alignment horizontal="right" vertical="center"/>
    </xf>
    <xf numFmtId="4" fontId="9" fillId="0" borderId="15" xfId="0" applyNumberFormat="1" applyFont="1" applyBorder="1" applyAlignment="1">
      <alignment vertical="center"/>
    </xf>
    <xf numFmtId="4" fontId="9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9" fillId="0" borderId="15" xfId="0" applyNumberFormat="1" applyFont="1" applyBorder="1" applyAlignment="1">
      <alignment horizontal="right" vertical="center" indent="1"/>
    </xf>
    <xf numFmtId="4" fontId="9" fillId="0" borderId="21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/>
    </xf>
    <xf numFmtId="49" fontId="6" fillId="3" borderId="19" xfId="0" applyNumberFormat="1" applyFont="1" applyFill="1" applyBorder="1" applyAlignment="1">
      <alignment horizontal="left" vertical="center"/>
    </xf>
    <xf numFmtId="2" fontId="10" fillId="3" borderId="7" xfId="0" applyNumberFormat="1" applyFont="1" applyFill="1" applyBorder="1" applyAlignment="1">
      <alignment horizontal="right" vertical="center"/>
    </xf>
    <xf numFmtId="1" fontId="0" fillId="0" borderId="6" xfId="0" applyNumberFormat="1" applyBorder="1" applyAlignment="1">
      <alignment horizontal="right" indent="1"/>
    </xf>
    <xf numFmtId="0" fontId="7" fillId="6" borderId="18" xfId="0" applyFont="1" applyFill="1" applyBorder="1" applyAlignment="1">
      <alignment horizontal="lef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1" xfId="0" applyNumberFormat="1" applyFont="1" applyBorder="1" applyAlignment="1">
      <alignment horizontal="right" vertical="center" indent="1"/>
    </xf>
    <xf numFmtId="0" fontId="0" fillId="6" borderId="18" xfId="0" applyFill="1" applyBorder="1" applyAlignment="1">
      <alignment horizontal="center"/>
    </xf>
    <xf numFmtId="4" fontId="9" fillId="0" borderId="15" xfId="0" applyNumberFormat="1" applyFont="1" applyBorder="1" applyAlignment="1">
      <alignment horizontal="right" vertical="center"/>
    </xf>
    <xf numFmtId="4" fontId="9" fillId="0" borderId="12" xfId="0" applyNumberFormat="1" applyFont="1" applyBorder="1" applyAlignment="1">
      <alignment horizontal="right" vertical="center"/>
    </xf>
    <xf numFmtId="4" fontId="9" fillId="0" borderId="16" xfId="0" applyNumberFormat="1" applyFont="1" applyBorder="1" applyAlignment="1">
      <alignment horizontal="right" vertical="center" indent="1"/>
    </xf>
    <xf numFmtId="0" fontId="7" fillId="6" borderId="0" xfId="0" applyFont="1" applyFill="1" applyAlignment="1">
      <alignment horizontal="left" vertical="center"/>
    </xf>
    <xf numFmtId="0" fontId="7" fillId="6" borderId="6" xfId="0" applyFont="1" applyFill="1" applyBorder="1" applyAlignment="1">
      <alignment horizontal="lef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1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1" xfId="0" applyBorder="1" applyAlignment="1">
      <alignment vertical="center"/>
    </xf>
    <xf numFmtId="49" fontId="7" fillId="3" borderId="12" xfId="0" applyNumberFormat="1" applyFont="1" applyFill="1" applyBorder="1" applyAlignment="1">
      <alignment vertical="center"/>
    </xf>
    <xf numFmtId="0" fontId="7" fillId="3" borderId="12" xfId="0" applyFont="1" applyFill="1" applyBorder="1" applyAlignment="1">
      <alignment vertical="center"/>
    </xf>
    <xf numFmtId="0" fontId="7" fillId="3" borderId="21" xfId="0" applyFont="1" applyFill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289560</xdr:colOff>
      <xdr:row>3</xdr:row>
      <xdr:rowOff>137160</xdr:rowOff>
    </xdr:from>
    <xdr:ext cx="3028137" cy="534762"/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659E7A21-A198-8A59-9B6C-2E49ED34E1ED}"/>
            </a:ext>
          </a:extLst>
        </xdr:cNvPr>
        <xdr:cNvSpPr txBox="1"/>
      </xdr:nvSpPr>
      <xdr:spPr>
        <a:xfrm>
          <a:off x="899160" y="723900"/>
          <a:ext cx="3028137" cy="53476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s-CZ" sz="1000" b="0">
              <a:solidFill>
                <a:schemeClr val="tx1"/>
              </a:solidFill>
              <a:effectLst/>
              <a:latin typeface="Arial CE" panose="020B0604020202020204" pitchFamily="34" charset="0"/>
              <a:ea typeface="+mn-ea"/>
              <a:cs typeface="Arial CE" panose="020B0604020202020204" pitchFamily="34" charset="0"/>
            </a:rPr>
            <a:t>NEMOCNICE BŘECLAV, příspěvková organizace</a:t>
          </a:r>
          <a:br>
            <a:rPr lang="cs-CZ" sz="1000" b="0">
              <a:solidFill>
                <a:schemeClr val="tx1"/>
              </a:solidFill>
              <a:effectLst/>
              <a:latin typeface="Arial CE" panose="020B0604020202020204" pitchFamily="34" charset="0"/>
              <a:ea typeface="+mn-ea"/>
              <a:cs typeface="Arial CE" panose="020B0604020202020204" pitchFamily="34" charset="0"/>
            </a:rPr>
          </a:br>
          <a:r>
            <a:rPr lang="cs-CZ" sz="1000" b="0">
              <a:solidFill>
                <a:schemeClr val="tx1"/>
              </a:solidFill>
              <a:effectLst/>
              <a:latin typeface="Arial CE" panose="020B0604020202020204" pitchFamily="34" charset="0"/>
              <a:ea typeface="+mn-ea"/>
              <a:cs typeface="Arial CE" panose="020B0604020202020204" pitchFamily="34" charset="0"/>
            </a:rPr>
            <a:t>U Nemocnice 3066/1</a:t>
          </a:r>
          <a:br>
            <a:rPr lang="cs-CZ" sz="1000" b="0">
              <a:solidFill>
                <a:schemeClr val="tx1"/>
              </a:solidFill>
              <a:effectLst/>
              <a:latin typeface="Arial CE" panose="020B0604020202020204" pitchFamily="34" charset="0"/>
              <a:ea typeface="+mn-ea"/>
              <a:cs typeface="Arial CE" panose="020B0604020202020204" pitchFamily="34" charset="0"/>
            </a:rPr>
          </a:br>
          <a:r>
            <a:rPr lang="cs-CZ" sz="1000" b="0">
              <a:solidFill>
                <a:schemeClr val="tx1"/>
              </a:solidFill>
              <a:effectLst/>
              <a:latin typeface="Arial CE" panose="020B0604020202020204" pitchFamily="34" charset="0"/>
              <a:ea typeface="+mn-ea"/>
              <a:cs typeface="Arial CE" panose="020B0604020202020204" pitchFamily="34" charset="0"/>
            </a:rPr>
            <a:t>690 02  BŘECLAV</a:t>
          </a:r>
          <a:endParaRPr lang="cs-CZ" sz="1000" b="0">
            <a:effectLst/>
            <a:latin typeface="Arial CE" panose="020B0604020202020204" pitchFamily="34" charset="0"/>
            <a:cs typeface="Arial CE" panose="020B0604020202020204" pitchFamily="34" charset="0"/>
          </a:endParaRPr>
        </a:p>
      </xdr:txBody>
    </xdr:sp>
    <xdr:clientData/>
  </xdr:oneCellAnchor>
  <xdr:oneCellAnchor>
    <xdr:from>
      <xdr:col>1</xdr:col>
      <xdr:colOff>533400</xdr:colOff>
      <xdr:row>6</xdr:row>
      <xdr:rowOff>152400</xdr:rowOff>
    </xdr:from>
    <xdr:ext cx="1463542" cy="264560"/>
    <xdr:sp macro="" textlink="">
      <xdr:nvSpPr>
        <xdr:cNvPr id="3" name="TextovéPole 2">
          <a:extLst>
            <a:ext uri="{FF2B5EF4-FFF2-40B4-BE49-F238E27FC236}">
              <a16:creationId xmlns:a16="http://schemas.microsoft.com/office/drawing/2014/main" id="{CE434D8C-8F24-841A-A6CA-58241A79E49A}"/>
            </a:ext>
          </a:extLst>
        </xdr:cNvPr>
        <xdr:cNvSpPr txBox="1"/>
      </xdr:nvSpPr>
      <xdr:spPr>
        <a:xfrm>
          <a:off x="1143000" y="1242060"/>
          <a:ext cx="146354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cs-CZ" sz="1100"/>
            <a:t>Electrical Service s.r.o.</a:t>
          </a:r>
        </a:p>
      </xdr:txBody>
    </xdr:sp>
    <xdr:clientData/>
  </xdr:oneCellAnchor>
  <xdr:oneCellAnchor>
    <xdr:from>
      <xdr:col>2</xdr:col>
      <xdr:colOff>144780</xdr:colOff>
      <xdr:row>10</xdr:row>
      <xdr:rowOff>137160</xdr:rowOff>
    </xdr:from>
    <xdr:ext cx="184731" cy="264560"/>
    <xdr:sp macro="" textlink="">
      <xdr:nvSpPr>
        <xdr:cNvPr id="4" name="TextovéPole 3">
          <a:extLst>
            <a:ext uri="{FF2B5EF4-FFF2-40B4-BE49-F238E27FC236}">
              <a16:creationId xmlns:a16="http://schemas.microsoft.com/office/drawing/2014/main" id="{32AF9F66-F8EE-F06D-94CB-BB63CAA38BEE}"/>
            </a:ext>
          </a:extLst>
        </xdr:cNvPr>
        <xdr:cNvSpPr txBox="1"/>
      </xdr:nvSpPr>
      <xdr:spPr>
        <a:xfrm>
          <a:off x="1363980" y="189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12" t="s">
        <v>31</v>
      </c>
    </row>
    <row r="2" spans="1:7" ht="57.75" customHeight="1" x14ac:dyDescent="0.2">
      <c r="A2" s="167" t="s">
        <v>32</v>
      </c>
      <c r="B2" s="167"/>
      <c r="C2" s="167"/>
      <c r="D2" s="167"/>
      <c r="E2" s="167"/>
      <c r="F2" s="167"/>
      <c r="G2" s="167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18F43E-CFA9-4800-B9C9-7151603CC8E7}">
  <dimension ref="A1:I37"/>
  <sheetViews>
    <sheetView zoomScaleNormal="100" workbookViewId="0">
      <selection sqref="A1:I1"/>
    </sheetView>
  </sheetViews>
  <sheetFormatPr defaultRowHeight="12.75" x14ac:dyDescent="0.2"/>
  <cols>
    <col min="3" max="3" width="21.140625" customWidth="1"/>
  </cols>
  <sheetData>
    <row r="1" spans="1:9" ht="36.75" customHeight="1" x14ac:dyDescent="0.2">
      <c r="A1" s="168" t="s">
        <v>3</v>
      </c>
      <c r="B1" s="169"/>
      <c r="C1" s="169"/>
      <c r="D1" s="169"/>
      <c r="E1" s="169"/>
      <c r="F1" s="169"/>
      <c r="G1" s="169"/>
      <c r="H1" s="169"/>
      <c r="I1" s="170"/>
    </row>
    <row r="2" spans="1:9" ht="15.75" x14ac:dyDescent="0.2">
      <c r="A2" s="38" t="s">
        <v>19</v>
      </c>
      <c r="B2" s="39"/>
      <c r="C2" s="181" t="s">
        <v>104</v>
      </c>
      <c r="D2" s="181"/>
      <c r="E2" s="181"/>
      <c r="F2" s="181"/>
      <c r="G2" s="181"/>
      <c r="H2" s="181"/>
      <c r="I2" s="182"/>
    </row>
    <row r="3" spans="1:9" x14ac:dyDescent="0.2">
      <c r="A3" s="40"/>
      <c r="B3" s="39"/>
      <c r="C3" s="41"/>
      <c r="D3" s="41"/>
      <c r="E3" s="42"/>
      <c r="F3" s="42"/>
      <c r="G3" s="39"/>
      <c r="H3" s="43"/>
      <c r="I3" s="44"/>
    </row>
    <row r="4" spans="1:9" x14ac:dyDescent="0.2">
      <c r="A4" s="45"/>
      <c r="B4" s="46"/>
      <c r="C4" s="47"/>
      <c r="D4" s="47"/>
      <c r="E4" s="48"/>
      <c r="F4" s="48"/>
      <c r="G4" s="48"/>
      <c r="H4" s="48"/>
      <c r="I4" s="49"/>
    </row>
    <row r="5" spans="1:9" ht="18" customHeight="1" x14ac:dyDescent="0.2">
      <c r="A5" s="125" t="s">
        <v>18</v>
      </c>
      <c r="B5" s="126"/>
      <c r="C5" s="127"/>
      <c r="D5" s="128"/>
      <c r="E5" s="128"/>
      <c r="F5" s="128"/>
      <c r="G5" s="129" t="s">
        <v>28</v>
      </c>
      <c r="H5" s="127"/>
      <c r="I5" s="130"/>
    </row>
    <row r="6" spans="1:9" ht="18" customHeight="1" x14ac:dyDescent="0.2">
      <c r="A6" s="131"/>
      <c r="B6" s="128"/>
      <c r="C6" s="127"/>
      <c r="D6" s="128"/>
      <c r="E6" s="128"/>
      <c r="F6" s="128"/>
      <c r="G6" s="129" t="s">
        <v>29</v>
      </c>
      <c r="H6" s="127"/>
      <c r="I6" s="130"/>
    </row>
    <row r="7" spans="1:9" ht="18" customHeight="1" x14ac:dyDescent="0.2">
      <c r="A7" s="132"/>
      <c r="B7" s="133"/>
      <c r="C7" s="134"/>
      <c r="D7" s="135"/>
      <c r="E7" s="135"/>
      <c r="F7" s="135"/>
      <c r="G7" s="136"/>
      <c r="H7" s="135"/>
      <c r="I7" s="137"/>
    </row>
    <row r="8" spans="1:9" ht="20.25" customHeight="1" x14ac:dyDescent="0.2">
      <c r="A8" s="125" t="s">
        <v>16</v>
      </c>
      <c r="B8" s="126"/>
      <c r="C8" s="127"/>
      <c r="D8" s="126"/>
      <c r="E8" s="126"/>
      <c r="F8" s="126"/>
      <c r="G8" s="129" t="s">
        <v>28</v>
      </c>
      <c r="H8" s="127"/>
      <c r="I8" s="130"/>
    </row>
    <row r="9" spans="1:9" x14ac:dyDescent="0.2">
      <c r="A9" s="138"/>
      <c r="B9" s="126"/>
      <c r="C9" s="127"/>
      <c r="D9" s="126"/>
      <c r="E9" s="126"/>
      <c r="F9" s="126"/>
      <c r="G9" s="129" t="s">
        <v>29</v>
      </c>
      <c r="H9" s="127"/>
      <c r="I9" s="130"/>
    </row>
    <row r="10" spans="1:9" x14ac:dyDescent="0.2">
      <c r="A10" s="139"/>
      <c r="B10" s="133"/>
      <c r="C10" s="134"/>
      <c r="D10" s="136"/>
      <c r="E10" s="136"/>
      <c r="F10" s="140"/>
      <c r="G10" s="140"/>
      <c r="H10" s="141"/>
      <c r="I10" s="137"/>
    </row>
    <row r="11" spans="1:9" ht="19.5" customHeight="1" x14ac:dyDescent="0.2">
      <c r="A11" s="125" t="s">
        <v>15</v>
      </c>
      <c r="B11" s="126"/>
      <c r="C11" s="185"/>
      <c r="D11" s="185"/>
      <c r="E11" s="185"/>
      <c r="F11" s="185"/>
      <c r="G11" s="129" t="s">
        <v>28</v>
      </c>
      <c r="H11" s="127"/>
      <c r="I11" s="130"/>
    </row>
    <row r="12" spans="1:9" x14ac:dyDescent="0.2">
      <c r="A12" s="131"/>
      <c r="B12" s="128"/>
      <c r="C12" s="193"/>
      <c r="D12" s="193"/>
      <c r="E12" s="193"/>
      <c r="F12" s="193"/>
      <c r="G12" s="129" t="s">
        <v>29</v>
      </c>
      <c r="H12" s="127"/>
      <c r="I12" s="130"/>
    </row>
    <row r="13" spans="1:9" x14ac:dyDescent="0.2">
      <c r="A13" s="132"/>
      <c r="B13" s="133"/>
      <c r="C13" s="194"/>
      <c r="D13" s="194"/>
      <c r="E13" s="194"/>
      <c r="F13" s="194"/>
      <c r="G13" s="142"/>
      <c r="H13" s="135"/>
      <c r="I13" s="137"/>
    </row>
    <row r="14" spans="1:9" x14ac:dyDescent="0.2">
      <c r="A14" s="26" t="s">
        <v>17</v>
      </c>
      <c r="B14" s="27"/>
      <c r="C14" s="28"/>
      <c r="D14" s="29"/>
      <c r="E14" s="29"/>
      <c r="F14" s="29"/>
      <c r="G14" s="30"/>
      <c r="H14" s="29"/>
      <c r="I14" s="31"/>
    </row>
    <row r="15" spans="1:9" x14ac:dyDescent="0.2">
      <c r="A15" s="17" t="s">
        <v>26</v>
      </c>
      <c r="B15" s="32"/>
      <c r="C15" s="7"/>
      <c r="D15" s="184"/>
      <c r="E15" s="184"/>
      <c r="F15" s="186"/>
      <c r="G15" s="186"/>
      <c r="H15" s="186" t="s">
        <v>23</v>
      </c>
      <c r="I15" s="187"/>
    </row>
    <row r="16" spans="1:9" ht="14.25" x14ac:dyDescent="0.2">
      <c r="A16" s="58" t="s">
        <v>102</v>
      </c>
      <c r="B16" s="20"/>
      <c r="C16" s="21"/>
      <c r="D16" s="177"/>
      <c r="E16" s="188"/>
      <c r="F16" s="177"/>
      <c r="G16" s="188"/>
      <c r="H16" s="177"/>
      <c r="I16" s="178"/>
    </row>
    <row r="17" spans="1:9" ht="14.25" x14ac:dyDescent="0.2">
      <c r="A17" s="58" t="s">
        <v>100</v>
      </c>
      <c r="B17" s="20"/>
      <c r="C17" s="21"/>
      <c r="D17" s="177"/>
      <c r="E17" s="188"/>
      <c r="F17" s="177"/>
      <c r="G17" s="188"/>
      <c r="H17" s="177"/>
      <c r="I17" s="178"/>
    </row>
    <row r="18" spans="1:9" ht="14.25" x14ac:dyDescent="0.2">
      <c r="A18" s="58" t="s">
        <v>101</v>
      </c>
      <c r="B18" s="20"/>
      <c r="C18" s="21"/>
      <c r="D18" s="177"/>
      <c r="E18" s="188"/>
      <c r="F18" s="177"/>
      <c r="G18" s="188"/>
      <c r="H18" s="177"/>
      <c r="I18" s="178"/>
    </row>
    <row r="19" spans="1:9" ht="14.25" x14ac:dyDescent="0.2">
      <c r="A19" s="58" t="s">
        <v>21</v>
      </c>
      <c r="B19" s="20"/>
      <c r="C19" s="21"/>
      <c r="D19" s="177"/>
      <c r="E19" s="188"/>
      <c r="F19" s="177"/>
      <c r="G19" s="188"/>
      <c r="H19" s="177"/>
      <c r="I19" s="178"/>
    </row>
    <row r="20" spans="1:9" ht="14.25" x14ac:dyDescent="0.2">
      <c r="A20" s="58" t="s">
        <v>22</v>
      </c>
      <c r="B20" s="20"/>
      <c r="C20" s="21"/>
      <c r="D20" s="177"/>
      <c r="E20" s="188"/>
      <c r="F20" s="177"/>
      <c r="G20" s="188"/>
      <c r="H20" s="177"/>
      <c r="I20" s="178"/>
    </row>
    <row r="21" spans="1:9" ht="15" x14ac:dyDescent="0.2">
      <c r="A21" s="33" t="s">
        <v>23</v>
      </c>
      <c r="B21" s="34"/>
      <c r="C21" s="35"/>
      <c r="D21" s="179"/>
      <c r="E21" s="180"/>
      <c r="F21" s="179"/>
      <c r="G21" s="180"/>
      <c r="H21" s="179"/>
      <c r="I21" s="192"/>
    </row>
    <row r="22" spans="1:9" ht="36" customHeight="1" x14ac:dyDescent="0.2">
      <c r="A22" s="159" t="s">
        <v>27</v>
      </c>
      <c r="B22" s="160"/>
      <c r="C22" s="161"/>
      <c r="D22" s="162"/>
      <c r="E22" s="163"/>
      <c r="F22" s="164"/>
      <c r="G22" s="164"/>
      <c r="H22" s="164"/>
      <c r="I22" s="165"/>
    </row>
    <row r="23" spans="1:9" ht="15" x14ac:dyDescent="0.2">
      <c r="A23" s="19" t="s">
        <v>11</v>
      </c>
      <c r="B23" s="20"/>
      <c r="C23" s="21"/>
      <c r="D23" s="22">
        <v>15</v>
      </c>
      <c r="E23" s="23" t="s">
        <v>0</v>
      </c>
      <c r="F23" s="175"/>
      <c r="G23" s="176"/>
      <c r="H23" s="176"/>
      <c r="I23" s="24"/>
    </row>
    <row r="24" spans="1:9" ht="15" x14ac:dyDescent="0.2">
      <c r="A24" s="19" t="s">
        <v>12</v>
      </c>
      <c r="B24" s="20"/>
      <c r="C24" s="21"/>
      <c r="D24" s="22">
        <f>SazbaDPH1</f>
        <v>0</v>
      </c>
      <c r="E24" s="23" t="s">
        <v>0</v>
      </c>
      <c r="F24" s="190"/>
      <c r="G24" s="191"/>
      <c r="H24" s="191"/>
      <c r="I24" s="24"/>
    </row>
    <row r="25" spans="1:9" ht="15" x14ac:dyDescent="0.2">
      <c r="A25" s="19" t="s">
        <v>13</v>
      </c>
      <c r="B25" s="20"/>
      <c r="C25" s="21"/>
      <c r="D25" s="22">
        <v>21</v>
      </c>
      <c r="E25" s="23" t="s">
        <v>0</v>
      </c>
      <c r="F25" s="175"/>
      <c r="G25" s="176"/>
      <c r="H25" s="176"/>
      <c r="I25" s="24"/>
    </row>
    <row r="26" spans="1:9" ht="15" x14ac:dyDescent="0.2">
      <c r="A26" s="16" t="s">
        <v>14</v>
      </c>
      <c r="B26" s="10"/>
      <c r="C26" s="7"/>
      <c r="D26" s="13">
        <f>SazbaDPH2</f>
        <v>0</v>
      </c>
      <c r="E26" s="14" t="s">
        <v>0</v>
      </c>
      <c r="F26" s="171"/>
      <c r="G26" s="172"/>
      <c r="H26" s="172"/>
      <c r="I26" s="18"/>
    </row>
    <row r="27" spans="1:9" ht="15.75" thickBot="1" x14ac:dyDescent="0.25">
      <c r="A27" s="15" t="s">
        <v>4</v>
      </c>
      <c r="B27" s="8"/>
      <c r="C27" s="11"/>
      <c r="D27" s="8"/>
      <c r="E27" s="9"/>
      <c r="F27" s="173"/>
      <c r="G27" s="173"/>
      <c r="H27" s="173"/>
      <c r="I27" s="25"/>
    </row>
    <row r="28" spans="1:9" ht="24.75" customHeight="1" thickBot="1" x14ac:dyDescent="0.25">
      <c r="A28" s="51" t="s">
        <v>20</v>
      </c>
      <c r="B28" s="52"/>
      <c r="C28" s="52"/>
      <c r="D28" s="53"/>
      <c r="E28" s="54"/>
      <c r="F28" s="174"/>
      <c r="G28" s="183"/>
      <c r="H28" s="183"/>
      <c r="I28" s="55"/>
    </row>
    <row r="29" spans="1:9" ht="24" customHeight="1" thickBot="1" x14ac:dyDescent="0.25">
      <c r="A29" s="51" t="s">
        <v>30</v>
      </c>
      <c r="B29" s="56"/>
      <c r="C29" s="56"/>
      <c r="D29" s="56"/>
      <c r="E29" s="56"/>
      <c r="F29" s="174"/>
      <c r="G29" s="174"/>
      <c r="H29" s="174"/>
      <c r="I29" s="57"/>
    </row>
    <row r="30" spans="1:9" x14ac:dyDescent="0.2">
      <c r="A30" s="143"/>
      <c r="B30" s="144"/>
      <c r="C30" s="144"/>
      <c r="D30" s="144"/>
      <c r="E30" s="144"/>
      <c r="F30" s="144"/>
      <c r="G30" s="144"/>
      <c r="H30" s="144"/>
      <c r="I30" s="145"/>
    </row>
    <row r="31" spans="1:9" x14ac:dyDescent="0.2">
      <c r="A31" s="138"/>
      <c r="B31" s="126"/>
      <c r="C31" s="126"/>
      <c r="D31" s="126"/>
      <c r="E31" s="126"/>
      <c r="F31" s="126"/>
      <c r="G31" s="126"/>
      <c r="H31" s="126"/>
      <c r="I31" s="146"/>
    </row>
    <row r="32" spans="1:9" x14ac:dyDescent="0.2">
      <c r="A32" s="147"/>
      <c r="B32" s="148" t="s">
        <v>10</v>
      </c>
      <c r="C32" s="149"/>
      <c r="D32" s="149"/>
      <c r="E32" s="148" t="s">
        <v>9</v>
      </c>
      <c r="F32" s="149"/>
      <c r="G32" s="150"/>
      <c r="H32" s="149"/>
      <c r="I32" s="146"/>
    </row>
    <row r="33" spans="1:9" x14ac:dyDescent="0.2">
      <c r="A33" s="138"/>
      <c r="B33" s="126"/>
      <c r="C33" s="126"/>
      <c r="D33" s="126"/>
      <c r="E33" s="126"/>
      <c r="F33" s="126"/>
      <c r="G33" s="126"/>
      <c r="H33" s="126"/>
      <c r="I33" s="146"/>
    </row>
    <row r="34" spans="1:9" x14ac:dyDescent="0.2">
      <c r="A34" s="151"/>
      <c r="B34" s="152"/>
      <c r="C34" s="153"/>
      <c r="D34" s="153"/>
      <c r="E34" s="152"/>
      <c r="F34" s="153"/>
      <c r="G34" s="153"/>
      <c r="H34" s="153"/>
      <c r="I34" s="154"/>
    </row>
    <row r="35" spans="1:9" x14ac:dyDescent="0.2">
      <c r="A35" s="138"/>
      <c r="B35" s="126"/>
      <c r="C35" s="189" t="s">
        <v>1</v>
      </c>
      <c r="D35" s="189"/>
      <c r="E35" s="126"/>
      <c r="F35" s="126"/>
      <c r="G35" s="155" t="s">
        <v>2</v>
      </c>
      <c r="H35" s="126"/>
      <c r="I35" s="146"/>
    </row>
    <row r="36" spans="1:9" ht="13.5" thickBot="1" x14ac:dyDescent="0.25">
      <c r="A36" s="156"/>
      <c r="B36" s="157"/>
      <c r="C36" s="157"/>
      <c r="D36" s="157"/>
      <c r="E36" s="157"/>
      <c r="F36" s="157"/>
      <c r="G36" s="157"/>
      <c r="H36" s="157"/>
      <c r="I36" s="158"/>
    </row>
    <row r="37" spans="1:9" ht="18" x14ac:dyDescent="0.25">
      <c r="A37" s="105"/>
      <c r="B37" s="106"/>
      <c r="C37" s="106"/>
      <c r="D37" s="106"/>
      <c r="E37" s="107"/>
      <c r="F37" s="107"/>
      <c r="G37" s="107"/>
      <c r="H37" s="107"/>
      <c r="I37" s="106"/>
    </row>
  </sheetData>
  <mergeCells count="34">
    <mergeCell ref="D16:E16"/>
    <mergeCell ref="C12:F12"/>
    <mergeCell ref="D17:E17"/>
    <mergeCell ref="F16:G16"/>
    <mergeCell ref="F17:G17"/>
    <mergeCell ref="C13:F13"/>
    <mergeCell ref="H17:I17"/>
    <mergeCell ref="H18:I18"/>
    <mergeCell ref="D18:E18"/>
    <mergeCell ref="C35:D35"/>
    <mergeCell ref="F24:H24"/>
    <mergeCell ref="F23:H23"/>
    <mergeCell ref="D19:E19"/>
    <mergeCell ref="D20:E20"/>
    <mergeCell ref="H20:I20"/>
    <mergeCell ref="H21:I21"/>
    <mergeCell ref="F19:G19"/>
    <mergeCell ref="F20:G20"/>
    <mergeCell ref="A1:I1"/>
    <mergeCell ref="F26:H26"/>
    <mergeCell ref="F27:H27"/>
    <mergeCell ref="F29:H29"/>
    <mergeCell ref="F25:H25"/>
    <mergeCell ref="H16:I16"/>
    <mergeCell ref="H19:I19"/>
    <mergeCell ref="D21:E21"/>
    <mergeCell ref="F21:G21"/>
    <mergeCell ref="C2:I2"/>
    <mergeCell ref="F28:H28"/>
    <mergeCell ref="D15:E15"/>
    <mergeCell ref="C11:F11"/>
    <mergeCell ref="F15:G15"/>
    <mergeCell ref="H15:I15"/>
    <mergeCell ref="F18:G18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F8" sqref="F8"/>
    </sheetView>
  </sheetViews>
  <sheetFormatPr defaultColWidth="9.140625" defaultRowHeight="12.75" x14ac:dyDescent="0.2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 x14ac:dyDescent="0.2">
      <c r="A1" s="195" t="s">
        <v>5</v>
      </c>
      <c r="B1" s="195"/>
      <c r="C1" s="196"/>
      <c r="D1" s="195"/>
      <c r="E1" s="195"/>
      <c r="F1" s="195"/>
      <c r="G1" s="195"/>
    </row>
    <row r="2" spans="1:7" ht="24.95" customHeight="1" x14ac:dyDescent="0.2">
      <c r="A2" s="37" t="s">
        <v>6</v>
      </c>
      <c r="B2" s="36"/>
      <c r="C2" s="197"/>
      <c r="D2" s="197"/>
      <c r="E2" s="197"/>
      <c r="F2" s="197"/>
      <c r="G2" s="198"/>
    </row>
    <row r="3" spans="1:7" ht="24.95" customHeight="1" x14ac:dyDescent="0.2">
      <c r="A3" s="37" t="s">
        <v>7</v>
      </c>
      <c r="B3" s="36"/>
      <c r="C3" s="197"/>
      <c r="D3" s="197"/>
      <c r="E3" s="197"/>
      <c r="F3" s="197"/>
      <c r="G3" s="198"/>
    </row>
    <row r="4" spans="1:7" ht="24.95" customHeight="1" x14ac:dyDescent="0.2">
      <c r="A4" s="37" t="s">
        <v>8</v>
      </c>
      <c r="B4" s="36"/>
      <c r="C4" s="197"/>
      <c r="D4" s="197"/>
      <c r="E4" s="197"/>
      <c r="F4" s="197"/>
      <c r="G4" s="198"/>
    </row>
    <row r="5" spans="1:7" x14ac:dyDescent="0.2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/>
  </sheetPr>
  <dimension ref="A1:BH56"/>
  <sheetViews>
    <sheetView tabSelected="1" topLeftCell="A4" zoomScale="130" zoomScaleNormal="130" workbookViewId="0">
      <selection activeCell="C4" sqref="C4:G4"/>
    </sheetView>
  </sheetViews>
  <sheetFormatPr defaultRowHeight="12.75" outlineLevelRow="1" x14ac:dyDescent="0.2"/>
  <cols>
    <col min="1" max="1" width="4.28515625" style="91" customWidth="1"/>
    <col min="2" max="2" width="14.42578125" style="50" customWidth="1"/>
    <col min="3" max="3" width="38.28515625" style="50" customWidth="1"/>
    <col min="4" max="4" width="4.5703125" style="6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24.75" customHeight="1" x14ac:dyDescent="0.25">
      <c r="A1" s="199" t="s">
        <v>5</v>
      </c>
      <c r="B1" s="199"/>
      <c r="C1" s="199"/>
      <c r="D1" s="199"/>
      <c r="E1" s="199"/>
      <c r="F1" s="199"/>
      <c r="G1" s="199"/>
      <c r="AE1" t="s">
        <v>35</v>
      </c>
    </row>
    <row r="2" spans="1:60" ht="24.95" customHeight="1" x14ac:dyDescent="0.2">
      <c r="A2" s="89" t="s">
        <v>6</v>
      </c>
      <c r="B2" s="36"/>
      <c r="C2" s="200" t="s">
        <v>88</v>
      </c>
      <c r="D2" s="201"/>
      <c r="E2" s="201"/>
      <c r="F2" s="201"/>
      <c r="G2" s="202"/>
      <c r="AE2" t="s">
        <v>36</v>
      </c>
    </row>
    <row r="3" spans="1:60" ht="24.95" customHeight="1" x14ac:dyDescent="0.2">
      <c r="A3" s="89" t="s">
        <v>7</v>
      </c>
      <c r="B3" s="36"/>
      <c r="C3" s="200" t="s">
        <v>33</v>
      </c>
      <c r="D3" s="201"/>
      <c r="E3" s="201"/>
      <c r="F3" s="201"/>
      <c r="G3" s="202"/>
      <c r="AC3" s="50" t="s">
        <v>36</v>
      </c>
      <c r="AE3" t="s">
        <v>37</v>
      </c>
    </row>
    <row r="4" spans="1:60" ht="24.95" customHeight="1" x14ac:dyDescent="0.2">
      <c r="A4" s="90" t="s">
        <v>8</v>
      </c>
      <c r="B4" s="59"/>
      <c r="C4" s="203" t="s">
        <v>104</v>
      </c>
      <c r="D4" s="204"/>
      <c r="E4" s="204"/>
      <c r="F4" s="204"/>
      <c r="G4" s="205"/>
      <c r="AE4" t="s">
        <v>38</v>
      </c>
    </row>
    <row r="6" spans="1:60" ht="38.25" x14ac:dyDescent="0.2">
      <c r="A6" s="92" t="s">
        <v>39</v>
      </c>
      <c r="B6" s="63" t="s">
        <v>40</v>
      </c>
      <c r="C6" s="63" t="s">
        <v>41</v>
      </c>
      <c r="D6" s="64" t="s">
        <v>42</v>
      </c>
      <c r="E6" s="65" t="s">
        <v>43</v>
      </c>
      <c r="F6" s="60" t="s">
        <v>44</v>
      </c>
      <c r="G6" s="65" t="s">
        <v>23</v>
      </c>
      <c r="H6" s="66" t="s">
        <v>24</v>
      </c>
      <c r="I6" s="66" t="s">
        <v>45</v>
      </c>
      <c r="J6" s="66" t="s">
        <v>25</v>
      </c>
      <c r="K6" s="66" t="s">
        <v>46</v>
      </c>
      <c r="L6" s="66" t="s">
        <v>47</v>
      </c>
      <c r="M6" s="66" t="s">
        <v>48</v>
      </c>
      <c r="N6" s="66" t="s">
        <v>49</v>
      </c>
      <c r="O6" s="66" t="s">
        <v>50</v>
      </c>
      <c r="P6" s="66" t="s">
        <v>51</v>
      </c>
      <c r="Q6" s="66" t="s">
        <v>52</v>
      </c>
      <c r="R6" s="66" t="s">
        <v>53</v>
      </c>
      <c r="S6" s="66" t="s">
        <v>54</v>
      </c>
      <c r="T6" s="66" t="s">
        <v>55</v>
      </c>
      <c r="U6" s="66" t="s">
        <v>56</v>
      </c>
    </row>
    <row r="7" spans="1:60" x14ac:dyDescent="0.2">
      <c r="A7" s="93" t="s">
        <v>57</v>
      </c>
      <c r="B7" s="68"/>
      <c r="C7" s="69" t="s">
        <v>102</v>
      </c>
      <c r="D7" s="70"/>
      <c r="E7" s="73"/>
      <c r="F7" s="74"/>
      <c r="G7" s="74">
        <f>SUMIF(AE8:AE46,"&lt;&gt;NOR",G8:G46)</f>
        <v>0</v>
      </c>
      <c r="H7" s="74"/>
      <c r="I7" s="74">
        <f>SUM(I8:I46)</f>
        <v>65354.070000000014</v>
      </c>
      <c r="J7" s="74"/>
      <c r="K7" s="74">
        <f>SUM(K8:K46)</f>
        <v>67458.930000000037</v>
      </c>
      <c r="L7" s="74"/>
      <c r="M7" s="74">
        <f>SUM(M8:M46)</f>
        <v>0</v>
      </c>
      <c r="N7" s="74"/>
      <c r="O7" s="74">
        <f>SUM(O8:O46)</f>
        <v>6.0000000000000005E-2</v>
      </c>
      <c r="P7" s="74"/>
      <c r="Q7" s="74">
        <f>SUM(Q8:Q46)</f>
        <v>0</v>
      </c>
      <c r="R7" s="74"/>
      <c r="S7" s="74"/>
      <c r="T7" s="75"/>
      <c r="U7" s="74">
        <f>SUM(U8:U46)</f>
        <v>204.34</v>
      </c>
      <c r="AE7" t="s">
        <v>58</v>
      </c>
    </row>
    <row r="8" spans="1:60" outlineLevel="1" x14ac:dyDescent="0.2">
      <c r="A8" s="166">
        <v>1</v>
      </c>
      <c r="B8" s="62"/>
      <c r="C8" s="84" t="s">
        <v>75</v>
      </c>
      <c r="D8" s="71" t="s">
        <v>62</v>
      </c>
      <c r="E8" s="119">
        <v>1</v>
      </c>
      <c r="F8" s="76"/>
      <c r="G8" s="76">
        <f>F8*E8</f>
        <v>0</v>
      </c>
      <c r="H8" s="76">
        <v>4.8499999999999996</v>
      </c>
      <c r="I8" s="76">
        <f t="shared" ref="I8:I38" si="0">ROUND(E8*H8,2)</f>
        <v>4.8499999999999996</v>
      </c>
      <c r="J8" s="76">
        <v>47.35</v>
      </c>
      <c r="K8" s="76">
        <f t="shared" ref="K8:K38" si="1">ROUND(E8*J8,2)</f>
        <v>47.35</v>
      </c>
      <c r="L8" s="76">
        <v>15</v>
      </c>
      <c r="M8" s="76">
        <f t="shared" ref="M8:M38" si="2">G8*(1+L8/100)</f>
        <v>0</v>
      </c>
      <c r="N8" s="76">
        <v>2.0000000000000002E-5</v>
      </c>
      <c r="O8" s="76">
        <f t="shared" ref="O8:O38" si="3">ROUND(E8*N8,2)</f>
        <v>0</v>
      </c>
      <c r="P8" s="76">
        <v>0</v>
      </c>
      <c r="Q8" s="76">
        <f t="shared" ref="Q8:Q38" si="4">ROUND(E8*P8,2)</f>
        <v>0</v>
      </c>
      <c r="R8" s="76"/>
      <c r="S8" s="76"/>
      <c r="T8" s="77">
        <v>0.14130000000000001</v>
      </c>
      <c r="U8" s="76">
        <f t="shared" ref="U8:U38" si="5">ROUND(E8*T8,2)</f>
        <v>0.14000000000000001</v>
      </c>
      <c r="V8" s="61"/>
      <c r="W8" s="61"/>
      <c r="X8" s="61"/>
      <c r="Y8" s="61"/>
      <c r="Z8" s="61"/>
      <c r="AA8" s="61"/>
      <c r="AB8" s="61"/>
      <c r="AC8" s="61"/>
      <c r="AD8" s="61"/>
      <c r="AE8" s="61" t="s">
        <v>59</v>
      </c>
      <c r="AF8" s="61"/>
      <c r="AG8" s="61"/>
      <c r="AH8" s="61"/>
      <c r="AI8" s="61"/>
      <c r="AJ8" s="61"/>
      <c r="AK8" s="61"/>
      <c r="AL8" s="61"/>
      <c r="AM8" s="61"/>
      <c r="AN8" s="61"/>
      <c r="AO8" s="61"/>
      <c r="AP8" s="61"/>
      <c r="AQ8" s="61"/>
      <c r="AR8" s="61"/>
      <c r="AS8" s="61"/>
      <c r="AT8" s="61"/>
      <c r="AU8" s="61"/>
      <c r="AV8" s="61"/>
      <c r="AW8" s="61"/>
      <c r="AX8" s="61"/>
      <c r="AY8" s="61"/>
      <c r="AZ8" s="61"/>
      <c r="BA8" s="61"/>
      <c r="BB8" s="61"/>
      <c r="BC8" s="61"/>
      <c r="BD8" s="61"/>
      <c r="BE8" s="61"/>
      <c r="BF8" s="61"/>
      <c r="BG8" s="61"/>
      <c r="BH8" s="61"/>
    </row>
    <row r="9" spans="1:60" outlineLevel="1" x14ac:dyDescent="0.2">
      <c r="A9" s="166">
        <v>2</v>
      </c>
      <c r="B9" s="62"/>
      <c r="C9" s="84" t="s">
        <v>76</v>
      </c>
      <c r="D9" s="71" t="s">
        <v>62</v>
      </c>
      <c r="E9" s="119">
        <v>2</v>
      </c>
      <c r="F9" s="76"/>
      <c r="G9" s="76">
        <f t="shared" ref="G9:G38" si="6">F9*E9</f>
        <v>0</v>
      </c>
      <c r="H9" s="76">
        <v>89.86</v>
      </c>
      <c r="I9" s="76">
        <f t="shared" si="0"/>
        <v>179.72</v>
      </c>
      <c r="J9" s="76">
        <v>134.13999999999999</v>
      </c>
      <c r="K9" s="76">
        <f t="shared" si="1"/>
        <v>268.27999999999997</v>
      </c>
      <c r="L9" s="76">
        <v>15</v>
      </c>
      <c r="M9" s="76">
        <f t="shared" si="2"/>
        <v>0</v>
      </c>
      <c r="N9" s="76">
        <v>0</v>
      </c>
      <c r="O9" s="76">
        <f t="shared" si="3"/>
        <v>0</v>
      </c>
      <c r="P9" s="76">
        <v>0</v>
      </c>
      <c r="Q9" s="76">
        <f t="shared" si="4"/>
        <v>0</v>
      </c>
      <c r="R9" s="76"/>
      <c r="S9" s="76"/>
      <c r="T9" s="77">
        <v>0.40083000000000002</v>
      </c>
      <c r="U9" s="76">
        <f t="shared" si="5"/>
        <v>0.8</v>
      </c>
      <c r="V9" s="61"/>
      <c r="W9" s="61"/>
      <c r="X9" s="61"/>
      <c r="Y9" s="61"/>
      <c r="Z9" s="61"/>
      <c r="AA9" s="61"/>
      <c r="AB9" s="61"/>
      <c r="AC9" s="61"/>
      <c r="AD9" s="61"/>
      <c r="AE9" s="61" t="s">
        <v>59</v>
      </c>
      <c r="AF9" s="61"/>
      <c r="AG9" s="61"/>
      <c r="AH9" s="61"/>
      <c r="AI9" s="61"/>
      <c r="AJ9" s="61"/>
      <c r="AK9" s="61"/>
      <c r="AL9" s="61"/>
      <c r="AM9" s="61"/>
      <c r="AN9" s="61"/>
      <c r="AO9" s="61"/>
      <c r="AP9" s="61"/>
      <c r="AQ9" s="61"/>
      <c r="AR9" s="61"/>
      <c r="AS9" s="61"/>
      <c r="AT9" s="61"/>
      <c r="AU9" s="61"/>
      <c r="AV9" s="61"/>
      <c r="AW9" s="61"/>
      <c r="AX9" s="61"/>
      <c r="AY9" s="61"/>
      <c r="AZ9" s="61"/>
      <c r="BA9" s="61"/>
      <c r="BB9" s="61"/>
      <c r="BC9" s="61"/>
      <c r="BD9" s="61"/>
      <c r="BE9" s="61"/>
      <c r="BF9" s="61"/>
      <c r="BG9" s="61"/>
      <c r="BH9" s="61"/>
    </row>
    <row r="10" spans="1:60" outlineLevel="1" x14ac:dyDescent="0.2">
      <c r="A10" s="166">
        <v>3</v>
      </c>
      <c r="B10" s="62"/>
      <c r="C10" s="84" t="s">
        <v>77</v>
      </c>
      <c r="D10" s="71" t="s">
        <v>60</v>
      </c>
      <c r="E10" s="119">
        <v>45</v>
      </c>
      <c r="F10" s="76"/>
      <c r="G10" s="76">
        <f t="shared" si="6"/>
        <v>0</v>
      </c>
      <c r="H10" s="76">
        <v>69.739999999999995</v>
      </c>
      <c r="I10" s="76">
        <f t="shared" si="0"/>
        <v>3138.3</v>
      </c>
      <c r="J10" s="76">
        <v>144.76</v>
      </c>
      <c r="K10" s="76">
        <f t="shared" si="1"/>
        <v>6514.2</v>
      </c>
      <c r="L10" s="76">
        <v>15</v>
      </c>
      <c r="M10" s="76">
        <f t="shared" si="2"/>
        <v>0</v>
      </c>
      <c r="N10" s="76">
        <v>2.2000000000000001E-4</v>
      </c>
      <c r="O10" s="76">
        <f t="shared" si="3"/>
        <v>0.01</v>
      </c>
      <c r="P10" s="76">
        <v>0</v>
      </c>
      <c r="Q10" s="76">
        <f t="shared" si="4"/>
        <v>0</v>
      </c>
      <c r="R10" s="76"/>
      <c r="S10" s="76"/>
      <c r="T10" s="77">
        <v>0.4325</v>
      </c>
      <c r="U10" s="76">
        <f t="shared" si="5"/>
        <v>19.46</v>
      </c>
      <c r="V10" s="61"/>
      <c r="W10" s="61"/>
      <c r="X10" s="61"/>
      <c r="Y10" s="61"/>
      <c r="Z10" s="61"/>
      <c r="AA10" s="61"/>
      <c r="AB10" s="61"/>
      <c r="AC10" s="61"/>
      <c r="AD10" s="61"/>
      <c r="AE10" s="61" t="s">
        <v>59</v>
      </c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</row>
    <row r="11" spans="1:60" outlineLevel="1" x14ac:dyDescent="0.2">
      <c r="A11" s="166">
        <v>4</v>
      </c>
      <c r="B11" s="62"/>
      <c r="C11" s="84" t="s">
        <v>78</v>
      </c>
      <c r="D11" s="71" t="s">
        <v>62</v>
      </c>
      <c r="E11" s="119">
        <v>1</v>
      </c>
      <c r="F11" s="76"/>
      <c r="G11" s="76">
        <f t="shared" si="6"/>
        <v>0</v>
      </c>
      <c r="H11" s="76">
        <v>145.16999999999999</v>
      </c>
      <c r="I11" s="76">
        <f t="shared" si="0"/>
        <v>145.16999999999999</v>
      </c>
      <c r="J11" s="76">
        <v>287.83</v>
      </c>
      <c r="K11" s="76">
        <f t="shared" si="1"/>
        <v>287.83</v>
      </c>
      <c r="L11" s="76">
        <v>15</v>
      </c>
      <c r="M11" s="76">
        <f t="shared" si="2"/>
        <v>0</v>
      </c>
      <c r="N11" s="76">
        <v>6.3000000000000003E-4</v>
      </c>
      <c r="O11" s="76">
        <f t="shared" si="3"/>
        <v>0</v>
      </c>
      <c r="P11" s="76">
        <v>0</v>
      </c>
      <c r="Q11" s="76">
        <f t="shared" si="4"/>
        <v>0</v>
      </c>
      <c r="R11" s="76"/>
      <c r="S11" s="76"/>
      <c r="T11" s="77">
        <v>0.86</v>
      </c>
      <c r="U11" s="76">
        <f t="shared" si="5"/>
        <v>0.86</v>
      </c>
      <c r="V11" s="61"/>
      <c r="W11" s="61"/>
      <c r="X11" s="61"/>
      <c r="Y11" s="61"/>
      <c r="Z11" s="61"/>
      <c r="AA11" s="61"/>
      <c r="AB11" s="61"/>
      <c r="AC11" s="61"/>
      <c r="AD11" s="61"/>
      <c r="AE11" s="61" t="s">
        <v>59</v>
      </c>
      <c r="AF11" s="61"/>
      <c r="AG11" s="61"/>
      <c r="AH11" s="61"/>
      <c r="AI11" s="61"/>
      <c r="AJ11" s="61"/>
      <c r="AK11" s="61"/>
      <c r="AL11" s="61"/>
      <c r="AM11" s="61"/>
      <c r="AN11" s="61"/>
      <c r="AO11" s="61"/>
      <c r="AP11" s="61"/>
      <c r="AQ11" s="61"/>
      <c r="AR11" s="61"/>
      <c r="AS11" s="61"/>
      <c r="AT11" s="61"/>
      <c r="AU11" s="61"/>
      <c r="AV11" s="61"/>
      <c r="AW11" s="61"/>
      <c r="AX11" s="61"/>
      <c r="AY11" s="61"/>
      <c r="AZ11" s="61"/>
      <c r="BA11" s="61"/>
      <c r="BB11" s="61"/>
      <c r="BC11" s="61"/>
      <c r="BD11" s="61"/>
      <c r="BE11" s="61"/>
      <c r="BF11" s="61"/>
      <c r="BG11" s="61"/>
      <c r="BH11" s="61"/>
    </row>
    <row r="12" spans="1:60" outlineLevel="1" x14ac:dyDescent="0.2">
      <c r="A12" s="166">
        <v>5</v>
      </c>
      <c r="B12" s="62"/>
      <c r="C12" s="84" t="s">
        <v>79</v>
      </c>
      <c r="D12" s="71" t="s">
        <v>62</v>
      </c>
      <c r="E12" s="119">
        <v>1</v>
      </c>
      <c r="F12" s="76"/>
      <c r="G12" s="76">
        <f t="shared" si="6"/>
        <v>0</v>
      </c>
      <c r="H12" s="76">
        <v>65.92</v>
      </c>
      <c r="I12" s="76">
        <f t="shared" si="0"/>
        <v>65.92</v>
      </c>
      <c r="J12" s="76">
        <v>150.58000000000001</v>
      </c>
      <c r="K12" s="76">
        <f t="shared" si="1"/>
        <v>150.58000000000001</v>
      </c>
      <c r="L12" s="76">
        <v>15</v>
      </c>
      <c r="M12" s="76">
        <f t="shared" si="2"/>
        <v>0</v>
      </c>
      <c r="N12" s="76">
        <v>9.0000000000000006E-5</v>
      </c>
      <c r="O12" s="76">
        <f t="shared" si="3"/>
        <v>0</v>
      </c>
      <c r="P12" s="76">
        <v>0</v>
      </c>
      <c r="Q12" s="76">
        <f t="shared" si="4"/>
        <v>0</v>
      </c>
      <c r="R12" s="76"/>
      <c r="S12" s="76"/>
      <c r="T12" s="77">
        <v>0.44933000000000001</v>
      </c>
      <c r="U12" s="76">
        <f t="shared" si="5"/>
        <v>0.45</v>
      </c>
      <c r="V12" s="61"/>
      <c r="W12" s="61"/>
      <c r="X12" s="61"/>
      <c r="Y12" s="61"/>
      <c r="Z12" s="61"/>
      <c r="AA12" s="61"/>
      <c r="AB12" s="61"/>
      <c r="AC12" s="61"/>
      <c r="AD12" s="61"/>
      <c r="AE12" s="61" t="s">
        <v>59</v>
      </c>
      <c r="AF12" s="61"/>
      <c r="AG12" s="61"/>
      <c r="AH12" s="61"/>
      <c r="AI12" s="61"/>
      <c r="AJ12" s="61"/>
      <c r="AK12" s="61"/>
      <c r="AL12" s="61"/>
      <c r="AM12" s="61"/>
      <c r="AN12" s="61"/>
      <c r="AO12" s="61"/>
      <c r="AP12" s="61"/>
      <c r="AQ12" s="61"/>
      <c r="AR12" s="61"/>
      <c r="AS12" s="61"/>
      <c r="AT12" s="61"/>
      <c r="AU12" s="61"/>
      <c r="AV12" s="61"/>
      <c r="AW12" s="61"/>
      <c r="AX12" s="61"/>
      <c r="AY12" s="61"/>
      <c r="AZ12" s="61"/>
      <c r="BA12" s="61"/>
      <c r="BB12" s="61"/>
      <c r="BC12" s="61"/>
      <c r="BD12" s="61"/>
      <c r="BE12" s="61"/>
      <c r="BF12" s="61"/>
      <c r="BG12" s="61"/>
      <c r="BH12" s="61"/>
    </row>
    <row r="13" spans="1:60" outlineLevel="1" x14ac:dyDescent="0.2">
      <c r="A13" s="166">
        <v>6</v>
      </c>
      <c r="B13" s="62"/>
      <c r="C13" s="84" t="s">
        <v>80</v>
      </c>
      <c r="D13" s="71" t="s">
        <v>62</v>
      </c>
      <c r="E13" s="119">
        <v>1</v>
      </c>
      <c r="F13" s="76"/>
      <c r="G13" s="76">
        <f t="shared" si="6"/>
        <v>0</v>
      </c>
      <c r="H13" s="76">
        <v>0</v>
      </c>
      <c r="I13" s="76">
        <f t="shared" si="0"/>
        <v>0</v>
      </c>
      <c r="J13" s="76">
        <v>296.5</v>
      </c>
      <c r="K13" s="76">
        <f t="shared" si="1"/>
        <v>296.5</v>
      </c>
      <c r="L13" s="76">
        <v>15</v>
      </c>
      <c r="M13" s="76">
        <f t="shared" si="2"/>
        <v>0</v>
      </c>
      <c r="N13" s="76">
        <v>0</v>
      </c>
      <c r="O13" s="76">
        <f t="shared" si="3"/>
        <v>0</v>
      </c>
      <c r="P13" s="76">
        <v>0</v>
      </c>
      <c r="Q13" s="76">
        <f t="shared" si="4"/>
        <v>0</v>
      </c>
      <c r="R13" s="76"/>
      <c r="S13" s="76"/>
      <c r="T13" s="77">
        <v>0.88600000000000001</v>
      </c>
      <c r="U13" s="76">
        <f t="shared" si="5"/>
        <v>0.89</v>
      </c>
      <c r="V13" s="61"/>
      <c r="W13" s="61"/>
      <c r="X13" s="61"/>
      <c r="Y13" s="61"/>
      <c r="Z13" s="61"/>
      <c r="AA13" s="61"/>
      <c r="AB13" s="61"/>
      <c r="AC13" s="61"/>
      <c r="AD13" s="61"/>
      <c r="AE13" s="61" t="s">
        <v>59</v>
      </c>
      <c r="AF13" s="61"/>
      <c r="AG13" s="61"/>
      <c r="AH13" s="61"/>
      <c r="AI13" s="61"/>
      <c r="AJ13" s="61"/>
      <c r="AK13" s="61"/>
      <c r="AL13" s="61"/>
      <c r="AM13" s="61"/>
      <c r="AN13" s="61"/>
      <c r="AO13" s="61"/>
      <c r="AP13" s="61"/>
      <c r="AQ13" s="61"/>
      <c r="AR13" s="61"/>
      <c r="AS13" s="61"/>
      <c r="AT13" s="61"/>
      <c r="AU13" s="61"/>
      <c r="AV13" s="61"/>
      <c r="AW13" s="61"/>
      <c r="AX13" s="61"/>
      <c r="AY13" s="61"/>
      <c r="AZ13" s="61"/>
      <c r="BA13" s="61"/>
      <c r="BB13" s="61"/>
      <c r="BC13" s="61"/>
      <c r="BD13" s="61"/>
      <c r="BE13" s="61"/>
      <c r="BF13" s="61"/>
      <c r="BG13" s="61"/>
      <c r="BH13" s="61"/>
    </row>
    <row r="14" spans="1:60" outlineLevel="1" x14ac:dyDescent="0.2">
      <c r="A14" s="166">
        <v>7</v>
      </c>
      <c r="B14" s="62"/>
      <c r="C14" s="84" t="s">
        <v>81</v>
      </c>
      <c r="D14" s="71" t="s">
        <v>62</v>
      </c>
      <c r="E14" s="119">
        <v>1</v>
      </c>
      <c r="F14" s="76"/>
      <c r="G14" s="76">
        <f t="shared" si="6"/>
        <v>0</v>
      </c>
      <c r="H14" s="76">
        <v>0</v>
      </c>
      <c r="I14" s="76">
        <f t="shared" si="0"/>
        <v>0</v>
      </c>
      <c r="J14" s="76">
        <v>16.899999999999999</v>
      </c>
      <c r="K14" s="76">
        <f t="shared" si="1"/>
        <v>16.899999999999999</v>
      </c>
      <c r="L14" s="76">
        <v>15</v>
      </c>
      <c r="M14" s="76">
        <f t="shared" si="2"/>
        <v>0</v>
      </c>
      <c r="N14" s="76">
        <v>0</v>
      </c>
      <c r="O14" s="76">
        <f t="shared" si="3"/>
        <v>0</v>
      </c>
      <c r="P14" s="76">
        <v>0</v>
      </c>
      <c r="Q14" s="76">
        <f t="shared" si="4"/>
        <v>0</v>
      </c>
      <c r="R14" s="76"/>
      <c r="S14" s="76"/>
      <c r="T14" s="77">
        <v>5.0500000000000003E-2</v>
      </c>
      <c r="U14" s="76">
        <f t="shared" si="5"/>
        <v>0.05</v>
      </c>
      <c r="V14" s="61"/>
      <c r="W14" s="61"/>
      <c r="X14" s="61"/>
      <c r="Y14" s="61"/>
      <c r="Z14" s="61"/>
      <c r="AA14" s="61"/>
      <c r="AB14" s="61"/>
      <c r="AC14" s="61"/>
      <c r="AD14" s="61"/>
      <c r="AE14" s="61" t="s">
        <v>59</v>
      </c>
      <c r="AF14" s="61"/>
      <c r="AG14" s="61"/>
      <c r="AH14" s="61"/>
      <c r="AI14" s="61"/>
      <c r="AJ14" s="61"/>
      <c r="AK14" s="61"/>
      <c r="AL14" s="61"/>
      <c r="AM14" s="61"/>
      <c r="AN14" s="61"/>
      <c r="AO14" s="61"/>
      <c r="AP14" s="61"/>
      <c r="AQ14" s="61"/>
      <c r="AR14" s="61"/>
      <c r="AS14" s="61"/>
      <c r="AT14" s="61"/>
      <c r="AU14" s="61"/>
      <c r="AV14" s="61"/>
      <c r="AW14" s="61"/>
      <c r="AX14" s="61"/>
      <c r="AY14" s="61"/>
      <c r="AZ14" s="61"/>
      <c r="BA14" s="61"/>
      <c r="BB14" s="61"/>
      <c r="BC14" s="61"/>
      <c r="BD14" s="61"/>
      <c r="BE14" s="61"/>
      <c r="BF14" s="61"/>
      <c r="BG14" s="61"/>
      <c r="BH14" s="61"/>
    </row>
    <row r="15" spans="1:60" ht="48.75" customHeight="1" outlineLevel="1" x14ac:dyDescent="0.2">
      <c r="A15" s="166">
        <v>8</v>
      </c>
      <c r="B15" s="62"/>
      <c r="C15" s="84" t="s">
        <v>105</v>
      </c>
      <c r="D15" s="71" t="s">
        <v>62</v>
      </c>
      <c r="E15" s="119">
        <v>1</v>
      </c>
      <c r="F15" s="76"/>
      <c r="G15" s="76">
        <f t="shared" si="6"/>
        <v>0</v>
      </c>
      <c r="H15" s="76">
        <v>0</v>
      </c>
      <c r="I15" s="76">
        <f t="shared" si="0"/>
        <v>0</v>
      </c>
      <c r="J15" s="76">
        <v>16.7</v>
      </c>
      <c r="K15" s="76">
        <f t="shared" si="1"/>
        <v>16.7</v>
      </c>
      <c r="L15" s="76">
        <v>15</v>
      </c>
      <c r="M15" s="76">
        <f t="shared" si="2"/>
        <v>0</v>
      </c>
      <c r="N15" s="76">
        <v>0</v>
      </c>
      <c r="O15" s="76">
        <f t="shared" si="3"/>
        <v>0</v>
      </c>
      <c r="P15" s="76">
        <v>0</v>
      </c>
      <c r="Q15" s="76">
        <f t="shared" si="4"/>
        <v>0</v>
      </c>
      <c r="R15" s="76"/>
      <c r="S15" s="76"/>
      <c r="T15" s="77">
        <v>0.05</v>
      </c>
      <c r="U15" s="76">
        <f t="shared" si="5"/>
        <v>0.05</v>
      </c>
      <c r="V15" s="61"/>
      <c r="W15" s="61"/>
      <c r="X15" s="61"/>
      <c r="Y15" s="61"/>
      <c r="Z15" s="61"/>
      <c r="AA15" s="61"/>
      <c r="AB15" s="61"/>
      <c r="AC15" s="61"/>
      <c r="AD15" s="61"/>
      <c r="AE15" s="61" t="s">
        <v>59</v>
      </c>
      <c r="AF15" s="61"/>
      <c r="AG15" s="61"/>
      <c r="AH15" s="61"/>
      <c r="AI15" s="61"/>
      <c r="AJ15" s="61"/>
      <c r="AK15" s="61"/>
      <c r="AL15" s="61"/>
      <c r="AM15" s="61"/>
      <c r="AN15" s="61"/>
      <c r="AO15" s="61"/>
      <c r="AP15" s="61"/>
      <c r="AQ15" s="61"/>
      <c r="AR15" s="61"/>
      <c r="AS15" s="61"/>
      <c r="AT15" s="61"/>
      <c r="AU15" s="61"/>
      <c r="AV15" s="61"/>
      <c r="AW15" s="61"/>
      <c r="AX15" s="61"/>
      <c r="AY15" s="61"/>
      <c r="AZ15" s="61"/>
      <c r="BA15" s="61"/>
      <c r="BB15" s="61"/>
      <c r="BC15" s="61"/>
      <c r="BD15" s="61"/>
      <c r="BE15" s="61"/>
      <c r="BF15" s="61"/>
      <c r="BG15" s="61"/>
      <c r="BH15" s="61"/>
    </row>
    <row r="16" spans="1:60" outlineLevel="1" x14ac:dyDescent="0.2">
      <c r="A16" s="166">
        <v>9</v>
      </c>
      <c r="B16" s="62"/>
      <c r="C16" s="84" t="s">
        <v>82</v>
      </c>
      <c r="D16" s="71" t="s">
        <v>60</v>
      </c>
      <c r="E16" s="119">
        <v>55</v>
      </c>
      <c r="F16" s="76"/>
      <c r="G16" s="76">
        <f t="shared" si="6"/>
        <v>0</v>
      </c>
      <c r="H16" s="76">
        <v>378.47</v>
      </c>
      <c r="I16" s="76">
        <f t="shared" si="0"/>
        <v>20815.849999999999</v>
      </c>
      <c r="J16" s="76">
        <v>130.53</v>
      </c>
      <c r="K16" s="76">
        <f t="shared" si="1"/>
        <v>7179.15</v>
      </c>
      <c r="L16" s="76">
        <v>15</v>
      </c>
      <c r="M16" s="76">
        <f t="shared" si="2"/>
        <v>0</v>
      </c>
      <c r="N16" s="76">
        <v>4.0000000000000003E-5</v>
      </c>
      <c r="O16" s="76">
        <f t="shared" si="3"/>
        <v>0</v>
      </c>
      <c r="P16" s="76">
        <v>0</v>
      </c>
      <c r="Q16" s="76">
        <f t="shared" si="4"/>
        <v>0</v>
      </c>
      <c r="R16" s="76"/>
      <c r="S16" s="76"/>
      <c r="T16" s="77">
        <v>0.39</v>
      </c>
      <c r="U16" s="76">
        <f t="shared" si="5"/>
        <v>21.45</v>
      </c>
      <c r="V16" s="61"/>
      <c r="W16" s="61"/>
      <c r="X16" s="61"/>
      <c r="Y16" s="61"/>
      <c r="Z16" s="61"/>
      <c r="AA16" s="61"/>
      <c r="AB16" s="61"/>
      <c r="AC16" s="61"/>
      <c r="AD16" s="61"/>
      <c r="AE16" s="61" t="s">
        <v>59</v>
      </c>
      <c r="AF16" s="61"/>
      <c r="AG16" s="61"/>
      <c r="AH16" s="61"/>
      <c r="AI16" s="61"/>
      <c r="AJ16" s="61"/>
      <c r="AK16" s="61"/>
      <c r="AL16" s="61"/>
      <c r="AM16" s="61"/>
      <c r="AN16" s="61"/>
      <c r="AO16" s="61"/>
      <c r="AP16" s="61"/>
      <c r="AQ16" s="61"/>
      <c r="AR16" s="61"/>
      <c r="AS16" s="61"/>
      <c r="AT16" s="61"/>
      <c r="AU16" s="61"/>
      <c r="AV16" s="61"/>
      <c r="AW16" s="61"/>
      <c r="AX16" s="61"/>
      <c r="AY16" s="61"/>
      <c r="AZ16" s="61"/>
      <c r="BA16" s="61"/>
      <c r="BB16" s="61"/>
      <c r="BC16" s="61"/>
      <c r="BD16" s="61"/>
      <c r="BE16" s="61"/>
      <c r="BF16" s="61"/>
      <c r="BG16" s="61"/>
      <c r="BH16" s="61"/>
    </row>
    <row r="17" spans="1:60" outlineLevel="1" x14ac:dyDescent="0.2">
      <c r="A17" s="166">
        <v>10</v>
      </c>
      <c r="B17" s="62"/>
      <c r="C17" s="84" t="s">
        <v>83</v>
      </c>
      <c r="D17" s="71" t="s">
        <v>60</v>
      </c>
      <c r="E17" s="119">
        <v>28</v>
      </c>
      <c r="F17" s="76"/>
      <c r="G17" s="76">
        <f t="shared" si="6"/>
        <v>0</v>
      </c>
      <c r="H17" s="76">
        <v>131.49</v>
      </c>
      <c r="I17" s="76">
        <f t="shared" si="0"/>
        <v>3681.72</v>
      </c>
      <c r="J17" s="76">
        <v>43.51</v>
      </c>
      <c r="K17" s="76">
        <f t="shared" si="1"/>
        <v>1218.28</v>
      </c>
      <c r="L17" s="76">
        <v>15</v>
      </c>
      <c r="M17" s="76">
        <f t="shared" si="2"/>
        <v>0</v>
      </c>
      <c r="N17" s="76">
        <v>1.1E-4</v>
      </c>
      <c r="O17" s="76">
        <f t="shared" si="3"/>
        <v>0</v>
      </c>
      <c r="P17" s="76">
        <v>0</v>
      </c>
      <c r="Q17" s="76">
        <f t="shared" si="4"/>
        <v>0</v>
      </c>
      <c r="R17" s="76"/>
      <c r="S17" s="76"/>
      <c r="T17" s="77">
        <v>0.13</v>
      </c>
      <c r="U17" s="76">
        <f t="shared" si="5"/>
        <v>3.64</v>
      </c>
      <c r="V17" s="61"/>
      <c r="W17" s="61"/>
      <c r="X17" s="61"/>
      <c r="Y17" s="61"/>
      <c r="Z17" s="61"/>
      <c r="AA17" s="61"/>
      <c r="AB17" s="61"/>
      <c r="AC17" s="61"/>
      <c r="AD17" s="61"/>
      <c r="AE17" s="61" t="s">
        <v>59</v>
      </c>
      <c r="AF17" s="61"/>
      <c r="AG17" s="61"/>
      <c r="AH17" s="61"/>
      <c r="AI17" s="61"/>
      <c r="AJ17" s="61"/>
      <c r="AK17" s="61"/>
      <c r="AL17" s="61"/>
      <c r="AM17" s="61"/>
      <c r="AN17" s="61"/>
      <c r="AO17" s="61"/>
      <c r="AP17" s="61"/>
      <c r="AQ17" s="61"/>
      <c r="AR17" s="61"/>
      <c r="AS17" s="61"/>
      <c r="AT17" s="61"/>
      <c r="AU17" s="61"/>
      <c r="AV17" s="61"/>
      <c r="AW17" s="61"/>
      <c r="AX17" s="61"/>
      <c r="AY17" s="61"/>
      <c r="AZ17" s="61"/>
      <c r="BA17" s="61"/>
      <c r="BB17" s="61"/>
      <c r="BC17" s="61"/>
      <c r="BD17" s="61"/>
      <c r="BE17" s="61"/>
      <c r="BF17" s="61"/>
      <c r="BG17" s="61"/>
      <c r="BH17" s="61"/>
    </row>
    <row r="18" spans="1:60" outlineLevel="1" x14ac:dyDescent="0.2">
      <c r="A18" s="166">
        <v>11</v>
      </c>
      <c r="B18" s="62"/>
      <c r="C18" s="84" t="s">
        <v>84</v>
      </c>
      <c r="D18" s="71" t="s">
        <v>60</v>
      </c>
      <c r="E18" s="119">
        <v>10</v>
      </c>
      <c r="F18" s="76"/>
      <c r="G18" s="76">
        <f t="shared" si="6"/>
        <v>0</v>
      </c>
      <c r="H18" s="76">
        <v>169.22</v>
      </c>
      <c r="I18" s="76">
        <f t="shared" si="0"/>
        <v>1692.2</v>
      </c>
      <c r="J18" s="76">
        <v>52.28</v>
      </c>
      <c r="K18" s="76">
        <f t="shared" si="1"/>
        <v>522.79999999999995</v>
      </c>
      <c r="L18" s="76">
        <v>15</v>
      </c>
      <c r="M18" s="76">
        <f t="shared" si="2"/>
        <v>0</v>
      </c>
      <c r="N18" s="76">
        <v>1.1E-4</v>
      </c>
      <c r="O18" s="76">
        <f t="shared" si="3"/>
        <v>0</v>
      </c>
      <c r="P18" s="76">
        <v>0</v>
      </c>
      <c r="Q18" s="76">
        <f t="shared" si="4"/>
        <v>0</v>
      </c>
      <c r="R18" s="76"/>
      <c r="S18" s="76"/>
      <c r="T18" s="77">
        <v>0.15620000000000001</v>
      </c>
      <c r="U18" s="76">
        <f t="shared" si="5"/>
        <v>1.56</v>
      </c>
      <c r="V18" s="61"/>
      <c r="W18" s="61"/>
      <c r="X18" s="61"/>
      <c r="Y18" s="61"/>
      <c r="Z18" s="61"/>
      <c r="AA18" s="61"/>
      <c r="AB18" s="61"/>
      <c r="AC18" s="61"/>
      <c r="AD18" s="61"/>
      <c r="AE18" s="61" t="s">
        <v>59</v>
      </c>
      <c r="AF18" s="61"/>
      <c r="AG18" s="61"/>
      <c r="AH18" s="61"/>
      <c r="AI18" s="61"/>
      <c r="AJ18" s="61"/>
      <c r="AK18" s="61"/>
      <c r="AL18" s="61"/>
      <c r="AM18" s="61"/>
      <c r="AN18" s="61"/>
      <c r="AO18" s="61"/>
      <c r="AP18" s="61"/>
      <c r="AQ18" s="61"/>
      <c r="AR18" s="61"/>
      <c r="AS18" s="61"/>
      <c r="AT18" s="61"/>
      <c r="AU18" s="61"/>
      <c r="AV18" s="61"/>
      <c r="AW18" s="61"/>
      <c r="AX18" s="61"/>
      <c r="AY18" s="61"/>
      <c r="AZ18" s="61"/>
      <c r="BA18" s="61"/>
      <c r="BB18" s="61"/>
      <c r="BC18" s="61"/>
      <c r="BD18" s="61"/>
      <c r="BE18" s="61"/>
      <c r="BF18" s="61"/>
      <c r="BG18" s="61"/>
      <c r="BH18" s="61"/>
    </row>
    <row r="19" spans="1:60" outlineLevel="1" x14ac:dyDescent="0.2">
      <c r="A19" s="166">
        <v>12</v>
      </c>
      <c r="B19" s="62"/>
      <c r="C19" s="84" t="s">
        <v>85</v>
      </c>
      <c r="D19" s="71" t="s">
        <v>60</v>
      </c>
      <c r="E19" s="119">
        <v>13</v>
      </c>
      <c r="F19" s="76"/>
      <c r="G19" s="76">
        <f t="shared" si="6"/>
        <v>0</v>
      </c>
      <c r="H19" s="76">
        <v>137.22</v>
      </c>
      <c r="I19" s="76">
        <f t="shared" si="0"/>
        <v>1783.86</v>
      </c>
      <c r="J19" s="76">
        <v>52.28</v>
      </c>
      <c r="K19" s="76">
        <f t="shared" si="1"/>
        <v>679.64</v>
      </c>
      <c r="L19" s="76">
        <v>15</v>
      </c>
      <c r="M19" s="76">
        <f t="shared" si="2"/>
        <v>0</v>
      </c>
      <c r="N19" s="76">
        <v>1.1E-4</v>
      </c>
      <c r="O19" s="76">
        <f t="shared" si="3"/>
        <v>0</v>
      </c>
      <c r="P19" s="76">
        <v>0</v>
      </c>
      <c r="Q19" s="76">
        <f t="shared" si="4"/>
        <v>0</v>
      </c>
      <c r="R19" s="76"/>
      <c r="S19" s="76"/>
      <c r="T19" s="77">
        <v>0.15620000000000001</v>
      </c>
      <c r="U19" s="76">
        <f t="shared" si="5"/>
        <v>2.0299999999999998</v>
      </c>
      <c r="V19" s="61"/>
      <c r="W19" s="61"/>
      <c r="X19" s="61"/>
      <c r="Y19" s="61"/>
      <c r="Z19" s="61"/>
      <c r="AA19" s="61"/>
      <c r="AB19" s="61"/>
      <c r="AC19" s="61"/>
      <c r="AD19" s="61"/>
      <c r="AE19" s="61" t="s">
        <v>59</v>
      </c>
      <c r="AF19" s="61"/>
      <c r="AG19" s="61"/>
      <c r="AH19" s="61"/>
      <c r="AI19" s="61"/>
      <c r="AJ19" s="61"/>
      <c r="AK19" s="61"/>
      <c r="AL19" s="61"/>
      <c r="AM19" s="61"/>
      <c r="AN19" s="61"/>
      <c r="AO19" s="61"/>
      <c r="AP19" s="61"/>
      <c r="AQ19" s="61"/>
      <c r="AR19" s="61"/>
      <c r="AS19" s="61"/>
      <c r="AT19" s="61"/>
      <c r="AU19" s="61"/>
      <c r="AV19" s="61"/>
      <c r="AW19" s="61"/>
      <c r="AX19" s="61"/>
      <c r="AY19" s="61"/>
      <c r="AZ19" s="61"/>
      <c r="BA19" s="61"/>
      <c r="BB19" s="61"/>
      <c r="BC19" s="61"/>
      <c r="BD19" s="61"/>
      <c r="BE19" s="61"/>
      <c r="BF19" s="61"/>
      <c r="BG19" s="61"/>
      <c r="BH19" s="61"/>
    </row>
    <row r="20" spans="1:60" outlineLevel="1" x14ac:dyDescent="0.2">
      <c r="A20" s="166">
        <v>13</v>
      </c>
      <c r="B20" s="62"/>
      <c r="C20" s="84" t="s">
        <v>97</v>
      </c>
      <c r="D20" s="71" t="s">
        <v>60</v>
      </c>
      <c r="E20" s="119">
        <v>40</v>
      </c>
      <c r="F20" s="76"/>
      <c r="G20" s="76">
        <f t="shared" si="6"/>
        <v>0</v>
      </c>
      <c r="H20" s="76">
        <v>176.19</v>
      </c>
      <c r="I20" s="76">
        <f t="shared" si="0"/>
        <v>7047.6</v>
      </c>
      <c r="J20" s="76">
        <v>59.31</v>
      </c>
      <c r="K20" s="76">
        <f t="shared" si="1"/>
        <v>2372.4</v>
      </c>
      <c r="L20" s="76">
        <v>15</v>
      </c>
      <c r="M20" s="76">
        <f t="shared" si="2"/>
        <v>0</v>
      </c>
      <c r="N20" s="76">
        <v>1.1E-4</v>
      </c>
      <c r="O20" s="76">
        <f t="shared" si="3"/>
        <v>0</v>
      </c>
      <c r="P20" s="76">
        <v>0</v>
      </c>
      <c r="Q20" s="76">
        <f t="shared" si="4"/>
        <v>0</v>
      </c>
      <c r="R20" s="76"/>
      <c r="S20" s="76"/>
      <c r="T20" s="77">
        <v>0.1772</v>
      </c>
      <c r="U20" s="76">
        <f t="shared" si="5"/>
        <v>7.09</v>
      </c>
      <c r="V20" s="61"/>
      <c r="W20" s="61"/>
      <c r="X20" s="61"/>
      <c r="Y20" s="61"/>
      <c r="Z20" s="61"/>
      <c r="AA20" s="61"/>
      <c r="AB20" s="61"/>
      <c r="AC20" s="61"/>
      <c r="AD20" s="61"/>
      <c r="AE20" s="61" t="s">
        <v>59</v>
      </c>
      <c r="AF20" s="61"/>
      <c r="AG20" s="61"/>
      <c r="AH20" s="61"/>
      <c r="AI20" s="61"/>
      <c r="AJ20" s="61"/>
      <c r="AK20" s="61"/>
      <c r="AL20" s="61"/>
      <c r="AM20" s="61"/>
      <c r="AN20" s="61"/>
      <c r="AO20" s="61"/>
      <c r="AP20" s="61"/>
      <c r="AQ20" s="61"/>
      <c r="AR20" s="61"/>
      <c r="AS20" s="61"/>
      <c r="AT20" s="61"/>
      <c r="AU20" s="61"/>
      <c r="AV20" s="61"/>
      <c r="AW20" s="61"/>
      <c r="AX20" s="61"/>
      <c r="AY20" s="61"/>
      <c r="AZ20" s="61"/>
      <c r="BA20" s="61"/>
      <c r="BB20" s="61"/>
      <c r="BC20" s="61"/>
      <c r="BD20" s="61"/>
      <c r="BE20" s="61"/>
      <c r="BF20" s="61"/>
      <c r="BG20" s="61"/>
      <c r="BH20" s="61"/>
    </row>
    <row r="21" spans="1:60" outlineLevel="1" x14ac:dyDescent="0.2">
      <c r="A21" s="166">
        <v>14</v>
      </c>
      <c r="B21" s="62"/>
      <c r="C21" s="84" t="s">
        <v>67</v>
      </c>
      <c r="D21" s="71" t="s">
        <v>60</v>
      </c>
      <c r="E21" s="119">
        <v>40</v>
      </c>
      <c r="F21" s="76"/>
      <c r="G21" s="76">
        <f t="shared" si="6"/>
        <v>0</v>
      </c>
      <c r="H21" s="76">
        <v>180.95</v>
      </c>
      <c r="I21" s="76">
        <f t="shared" si="0"/>
        <v>7238</v>
      </c>
      <c r="J21" s="76">
        <v>53.55</v>
      </c>
      <c r="K21" s="76">
        <f t="shared" si="1"/>
        <v>2142</v>
      </c>
      <c r="L21" s="76">
        <v>15</v>
      </c>
      <c r="M21" s="76">
        <f t="shared" si="2"/>
        <v>0</v>
      </c>
      <c r="N21" s="76">
        <v>1.1E-4</v>
      </c>
      <c r="O21" s="76">
        <f t="shared" si="3"/>
        <v>0</v>
      </c>
      <c r="P21" s="76">
        <v>0</v>
      </c>
      <c r="Q21" s="76">
        <f t="shared" si="4"/>
        <v>0</v>
      </c>
      <c r="R21" s="76"/>
      <c r="S21" s="76"/>
      <c r="T21" s="77">
        <v>0.16</v>
      </c>
      <c r="U21" s="76">
        <f t="shared" si="5"/>
        <v>6.4</v>
      </c>
      <c r="V21" s="61"/>
      <c r="W21" s="61"/>
      <c r="X21" s="61"/>
      <c r="Y21" s="61"/>
      <c r="Z21" s="61"/>
      <c r="AA21" s="61"/>
      <c r="AB21" s="61"/>
      <c r="AC21" s="61"/>
      <c r="AD21" s="61"/>
      <c r="AE21" s="61" t="s">
        <v>59</v>
      </c>
      <c r="AF21" s="61"/>
      <c r="AG21" s="61"/>
      <c r="AH21" s="61"/>
      <c r="AI21" s="61"/>
      <c r="AJ21" s="61"/>
      <c r="AK21" s="61"/>
      <c r="AL21" s="61"/>
      <c r="AM21" s="61"/>
      <c r="AN21" s="61"/>
      <c r="AO21" s="61"/>
      <c r="AP21" s="61"/>
      <c r="AQ21" s="61"/>
      <c r="AR21" s="61"/>
      <c r="AS21" s="61"/>
      <c r="AT21" s="61"/>
      <c r="AU21" s="61"/>
      <c r="AV21" s="61"/>
      <c r="AW21" s="61"/>
      <c r="AX21" s="61"/>
      <c r="AY21" s="61"/>
      <c r="AZ21" s="61"/>
      <c r="BA21" s="61"/>
      <c r="BB21" s="61"/>
      <c r="BC21" s="61"/>
      <c r="BD21" s="61"/>
      <c r="BE21" s="61"/>
      <c r="BF21" s="61"/>
      <c r="BG21" s="61"/>
      <c r="BH21" s="61"/>
    </row>
    <row r="22" spans="1:60" outlineLevel="1" x14ac:dyDescent="0.2">
      <c r="A22" s="166">
        <v>15</v>
      </c>
      <c r="B22" s="62"/>
      <c r="C22" s="84" t="s">
        <v>86</v>
      </c>
      <c r="D22" s="71" t="s">
        <v>62</v>
      </c>
      <c r="E22" s="119">
        <v>1</v>
      </c>
      <c r="F22" s="76"/>
      <c r="G22" s="76">
        <f t="shared" si="6"/>
        <v>0</v>
      </c>
      <c r="H22" s="76">
        <v>180.95</v>
      </c>
      <c r="I22" s="76">
        <f t="shared" si="0"/>
        <v>180.95</v>
      </c>
      <c r="J22" s="76">
        <v>53.55</v>
      </c>
      <c r="K22" s="76">
        <f t="shared" si="1"/>
        <v>53.55</v>
      </c>
      <c r="L22" s="76">
        <v>15</v>
      </c>
      <c r="M22" s="76">
        <f t="shared" si="2"/>
        <v>0</v>
      </c>
      <c r="N22" s="76">
        <v>1.1E-4</v>
      </c>
      <c r="O22" s="76">
        <f t="shared" si="3"/>
        <v>0</v>
      </c>
      <c r="P22" s="76">
        <v>0</v>
      </c>
      <c r="Q22" s="76">
        <f t="shared" si="4"/>
        <v>0</v>
      </c>
      <c r="R22" s="76"/>
      <c r="S22" s="76"/>
      <c r="T22" s="77">
        <v>0.16</v>
      </c>
      <c r="U22" s="76">
        <f t="shared" si="5"/>
        <v>0.16</v>
      </c>
      <c r="V22" s="61"/>
      <c r="W22" s="61"/>
      <c r="X22" s="61"/>
      <c r="Y22" s="61"/>
      <c r="Z22" s="61"/>
      <c r="AA22" s="61"/>
      <c r="AB22" s="61"/>
      <c r="AC22" s="61"/>
      <c r="AD22" s="61"/>
      <c r="AE22" s="61" t="s">
        <v>59</v>
      </c>
      <c r="AF22" s="61"/>
      <c r="AG22" s="61"/>
      <c r="AH22" s="61"/>
      <c r="AI22" s="61"/>
      <c r="AJ22" s="61"/>
      <c r="AK22" s="61"/>
      <c r="AL22" s="61"/>
      <c r="AM22" s="61"/>
      <c r="AN22" s="61"/>
      <c r="AO22" s="61"/>
      <c r="AP22" s="61"/>
      <c r="AQ22" s="61"/>
      <c r="AR22" s="61"/>
      <c r="AS22" s="61"/>
      <c r="AT22" s="61"/>
      <c r="AU22" s="61"/>
      <c r="AV22" s="61"/>
      <c r="AW22" s="61"/>
      <c r="AX22" s="61"/>
      <c r="AY22" s="61"/>
      <c r="AZ22" s="61"/>
      <c r="BA22" s="61"/>
      <c r="BB22" s="61"/>
      <c r="BC22" s="61"/>
      <c r="BD22" s="61"/>
      <c r="BE22" s="61"/>
      <c r="BF22" s="61"/>
      <c r="BG22" s="61"/>
      <c r="BH22" s="61"/>
    </row>
    <row r="23" spans="1:60" outlineLevel="1" x14ac:dyDescent="0.2">
      <c r="A23" s="166">
        <v>16</v>
      </c>
      <c r="B23" s="62"/>
      <c r="C23" s="84" t="s">
        <v>98</v>
      </c>
      <c r="D23" s="71" t="s">
        <v>62</v>
      </c>
      <c r="E23" s="119">
        <v>2</v>
      </c>
      <c r="F23" s="76"/>
      <c r="G23" s="76">
        <f t="shared" si="6"/>
        <v>0</v>
      </c>
      <c r="H23" s="76">
        <v>201.31</v>
      </c>
      <c r="I23" s="76">
        <f t="shared" si="0"/>
        <v>402.62</v>
      </c>
      <c r="J23" s="76">
        <v>89.69</v>
      </c>
      <c r="K23" s="76">
        <f t="shared" si="1"/>
        <v>179.38</v>
      </c>
      <c r="L23" s="76">
        <v>15</v>
      </c>
      <c r="M23" s="76">
        <f t="shared" si="2"/>
        <v>0</v>
      </c>
      <c r="N23" s="76">
        <v>1.2E-4</v>
      </c>
      <c r="O23" s="76">
        <f t="shared" si="3"/>
        <v>0</v>
      </c>
      <c r="P23" s="76">
        <v>0</v>
      </c>
      <c r="Q23" s="76">
        <f t="shared" si="4"/>
        <v>0</v>
      </c>
      <c r="R23" s="76"/>
      <c r="S23" s="76"/>
      <c r="T23" s="77">
        <v>0.26800000000000002</v>
      </c>
      <c r="U23" s="76">
        <f t="shared" si="5"/>
        <v>0.54</v>
      </c>
      <c r="V23" s="61"/>
      <c r="W23" s="61"/>
      <c r="X23" s="61"/>
      <c r="Y23" s="61"/>
      <c r="Z23" s="61"/>
      <c r="AA23" s="61"/>
      <c r="AB23" s="61"/>
      <c r="AC23" s="61"/>
      <c r="AD23" s="61"/>
      <c r="AE23" s="61" t="s">
        <v>59</v>
      </c>
      <c r="AF23" s="61"/>
      <c r="AG23" s="61"/>
      <c r="AH23" s="61"/>
      <c r="AI23" s="61"/>
      <c r="AJ23" s="61"/>
      <c r="AK23" s="61"/>
      <c r="AL23" s="61"/>
      <c r="AM23" s="61"/>
      <c r="AN23" s="61"/>
      <c r="AO23" s="61"/>
      <c r="AP23" s="61"/>
      <c r="AQ23" s="61"/>
      <c r="AR23" s="61"/>
      <c r="AS23" s="61"/>
      <c r="AT23" s="61"/>
      <c r="AU23" s="61"/>
      <c r="AV23" s="61"/>
      <c r="AW23" s="61"/>
      <c r="AX23" s="61"/>
      <c r="AY23" s="61"/>
      <c r="AZ23" s="61"/>
      <c r="BA23" s="61"/>
      <c r="BB23" s="61"/>
      <c r="BC23" s="61"/>
      <c r="BD23" s="61"/>
      <c r="BE23" s="61"/>
      <c r="BF23" s="61"/>
      <c r="BG23" s="61"/>
      <c r="BH23" s="61"/>
    </row>
    <row r="24" spans="1:60" outlineLevel="1" x14ac:dyDescent="0.2">
      <c r="A24" s="166">
        <v>17</v>
      </c>
      <c r="B24" s="62"/>
      <c r="C24" s="84" t="s">
        <v>70</v>
      </c>
      <c r="D24" s="71" t="s">
        <v>62</v>
      </c>
      <c r="E24" s="119">
        <v>25</v>
      </c>
      <c r="F24" s="76"/>
      <c r="G24" s="76">
        <f t="shared" si="6"/>
        <v>0</v>
      </c>
      <c r="H24" s="76">
        <v>655.84</v>
      </c>
      <c r="I24" s="76">
        <f t="shared" si="0"/>
        <v>16396</v>
      </c>
      <c r="J24" s="76">
        <v>123.16</v>
      </c>
      <c r="K24" s="76">
        <f t="shared" si="1"/>
        <v>3079</v>
      </c>
      <c r="L24" s="76">
        <v>15</v>
      </c>
      <c r="M24" s="76">
        <f t="shared" si="2"/>
        <v>0</v>
      </c>
      <c r="N24" s="76">
        <v>1.4999999999999999E-4</v>
      </c>
      <c r="O24" s="76">
        <f t="shared" si="3"/>
        <v>0</v>
      </c>
      <c r="P24" s="76">
        <v>1.4999999999999999E-4</v>
      </c>
      <c r="Q24" s="76">
        <f t="shared" si="4"/>
        <v>0</v>
      </c>
      <c r="R24" s="76"/>
      <c r="S24" s="76"/>
      <c r="T24" s="77">
        <v>0.48</v>
      </c>
      <c r="U24" s="76">
        <f t="shared" si="5"/>
        <v>12</v>
      </c>
      <c r="V24" s="61"/>
      <c r="W24" s="61"/>
      <c r="X24" s="61"/>
      <c r="Y24" s="61"/>
      <c r="Z24" s="61"/>
      <c r="AA24" s="61"/>
      <c r="AB24" s="61"/>
      <c r="AC24" s="61"/>
      <c r="AD24" s="61"/>
      <c r="AE24" s="61" t="s">
        <v>59</v>
      </c>
      <c r="AF24" s="61"/>
      <c r="AG24" s="61"/>
      <c r="AH24" s="61"/>
      <c r="AI24" s="61"/>
      <c r="AJ24" s="61"/>
      <c r="AK24" s="61"/>
      <c r="AL24" s="61"/>
      <c r="AM24" s="61"/>
      <c r="AN24" s="61"/>
      <c r="AO24" s="61"/>
      <c r="AP24" s="61"/>
      <c r="AQ24" s="61"/>
      <c r="AR24" s="61"/>
      <c r="AS24" s="61"/>
      <c r="AT24" s="61"/>
      <c r="AU24" s="61"/>
      <c r="AV24" s="61"/>
      <c r="AW24" s="61"/>
      <c r="AX24" s="61"/>
      <c r="AY24" s="61"/>
      <c r="AZ24" s="61"/>
      <c r="BA24" s="61"/>
      <c r="BB24" s="61"/>
      <c r="BC24" s="61"/>
      <c r="BD24" s="61"/>
      <c r="BE24" s="61"/>
      <c r="BF24" s="61"/>
      <c r="BG24" s="61"/>
      <c r="BH24" s="61"/>
    </row>
    <row r="25" spans="1:60" outlineLevel="1" x14ac:dyDescent="0.2">
      <c r="A25" s="166">
        <v>18</v>
      </c>
      <c r="B25" s="62"/>
      <c r="C25" s="84" t="s">
        <v>68</v>
      </c>
      <c r="D25" s="71" t="s">
        <v>66</v>
      </c>
      <c r="E25" s="119">
        <v>1</v>
      </c>
      <c r="F25" s="76"/>
      <c r="G25" s="76">
        <f t="shared" si="6"/>
        <v>0</v>
      </c>
      <c r="H25" s="76">
        <v>120.66</v>
      </c>
      <c r="I25" s="76">
        <f t="shared" si="0"/>
        <v>120.66</v>
      </c>
      <c r="J25" s="76">
        <v>82.84</v>
      </c>
      <c r="K25" s="76">
        <f t="shared" si="1"/>
        <v>82.84</v>
      </c>
      <c r="L25" s="76">
        <v>15</v>
      </c>
      <c r="M25" s="76">
        <f t="shared" si="2"/>
        <v>0</v>
      </c>
      <c r="N25" s="76">
        <v>9.0000000000000006E-5</v>
      </c>
      <c r="O25" s="76">
        <f t="shared" si="3"/>
        <v>0</v>
      </c>
      <c r="P25" s="76">
        <v>0</v>
      </c>
      <c r="Q25" s="76">
        <f t="shared" si="4"/>
        <v>0</v>
      </c>
      <c r="R25" s="76"/>
      <c r="S25" s="76"/>
      <c r="T25" s="77">
        <v>0.2475</v>
      </c>
      <c r="U25" s="76">
        <f t="shared" si="5"/>
        <v>0.25</v>
      </c>
      <c r="V25" s="61"/>
      <c r="W25" s="61"/>
      <c r="X25" s="61"/>
      <c r="Y25" s="61"/>
      <c r="Z25" s="61"/>
      <c r="AA25" s="61"/>
      <c r="AB25" s="61"/>
      <c r="AC25" s="61"/>
      <c r="AD25" s="61"/>
      <c r="AE25" s="61" t="s">
        <v>59</v>
      </c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</row>
    <row r="26" spans="1:60" ht="22.5" outlineLevel="1" x14ac:dyDescent="0.2">
      <c r="A26" s="166">
        <v>19</v>
      </c>
      <c r="B26" s="62"/>
      <c r="C26" s="84" t="s">
        <v>69</v>
      </c>
      <c r="D26" s="104" t="s">
        <v>63</v>
      </c>
      <c r="E26" s="119">
        <v>2</v>
      </c>
      <c r="F26" s="76"/>
      <c r="G26" s="76">
        <f t="shared" si="6"/>
        <v>0</v>
      </c>
      <c r="H26" s="76">
        <v>101.16</v>
      </c>
      <c r="I26" s="76">
        <f t="shared" si="0"/>
        <v>202.32</v>
      </c>
      <c r="J26" s="76">
        <v>82.84</v>
      </c>
      <c r="K26" s="76">
        <f t="shared" si="1"/>
        <v>165.68</v>
      </c>
      <c r="L26" s="76">
        <v>15</v>
      </c>
      <c r="M26" s="76">
        <f t="shared" si="2"/>
        <v>0</v>
      </c>
      <c r="N26" s="76">
        <v>4.0000000000000003E-5</v>
      </c>
      <c r="O26" s="76">
        <f t="shared" si="3"/>
        <v>0</v>
      </c>
      <c r="P26" s="76">
        <v>0</v>
      </c>
      <c r="Q26" s="76">
        <f t="shared" si="4"/>
        <v>0</v>
      </c>
      <c r="R26" s="76"/>
      <c r="S26" s="76"/>
      <c r="T26" s="77">
        <v>0.2475</v>
      </c>
      <c r="U26" s="76">
        <f t="shared" si="5"/>
        <v>0.5</v>
      </c>
      <c r="V26" s="61"/>
      <c r="W26" s="61"/>
      <c r="X26" s="61"/>
      <c r="Y26" s="61"/>
      <c r="Z26" s="61"/>
      <c r="AA26" s="61"/>
      <c r="AB26" s="61"/>
      <c r="AC26" s="61"/>
      <c r="AD26" s="61"/>
      <c r="AE26" s="61" t="s">
        <v>59</v>
      </c>
      <c r="AF26" s="61"/>
      <c r="AG26" s="61"/>
      <c r="AH26" s="61"/>
      <c r="AI26" s="61"/>
      <c r="AJ26" s="61"/>
      <c r="AK26" s="61"/>
      <c r="AL26" s="61"/>
      <c r="AM26" s="61"/>
      <c r="AN26" s="61"/>
      <c r="AO26" s="61"/>
      <c r="AP26" s="61"/>
      <c r="AQ26" s="61"/>
      <c r="AR26" s="61"/>
      <c r="AS26" s="61"/>
      <c r="AT26" s="61"/>
      <c r="AU26" s="61"/>
      <c r="AV26" s="61"/>
      <c r="AW26" s="61"/>
      <c r="AX26" s="61"/>
      <c r="AY26" s="61"/>
      <c r="AZ26" s="61"/>
      <c r="BA26" s="61"/>
      <c r="BB26" s="61"/>
      <c r="BC26" s="61"/>
      <c r="BD26" s="61"/>
      <c r="BE26" s="61"/>
      <c r="BF26" s="61"/>
      <c r="BG26" s="61"/>
      <c r="BH26" s="61"/>
    </row>
    <row r="27" spans="1:60" ht="22.5" outlineLevel="1" x14ac:dyDescent="0.2">
      <c r="A27" s="166">
        <v>20</v>
      </c>
      <c r="B27" s="62"/>
      <c r="C27" s="84" t="s">
        <v>87</v>
      </c>
      <c r="D27" s="71" t="s">
        <v>62</v>
      </c>
      <c r="E27" s="119">
        <v>1</v>
      </c>
      <c r="F27" s="76"/>
      <c r="G27" s="76">
        <f t="shared" si="6"/>
        <v>0</v>
      </c>
      <c r="H27" s="76">
        <v>168.66</v>
      </c>
      <c r="I27" s="76">
        <f t="shared" si="0"/>
        <v>168.66</v>
      </c>
      <c r="J27" s="76">
        <v>83.34</v>
      </c>
      <c r="K27" s="76">
        <f t="shared" si="1"/>
        <v>83.34</v>
      </c>
      <c r="L27" s="76">
        <v>15</v>
      </c>
      <c r="M27" s="76">
        <f t="shared" si="2"/>
        <v>0</v>
      </c>
      <c r="N27" s="76">
        <v>1E-4</v>
      </c>
      <c r="O27" s="76">
        <f t="shared" si="3"/>
        <v>0</v>
      </c>
      <c r="P27" s="76">
        <v>0</v>
      </c>
      <c r="Q27" s="76">
        <f t="shared" si="4"/>
        <v>0</v>
      </c>
      <c r="R27" s="76"/>
      <c r="S27" s="76"/>
      <c r="T27" s="77">
        <v>0.249</v>
      </c>
      <c r="U27" s="76">
        <f t="shared" si="5"/>
        <v>0.25</v>
      </c>
      <c r="V27" s="61"/>
      <c r="W27" s="61"/>
      <c r="X27" s="61"/>
      <c r="Y27" s="61"/>
      <c r="Z27" s="61"/>
      <c r="AA27" s="61"/>
      <c r="AB27" s="61"/>
      <c r="AC27" s="61"/>
      <c r="AD27" s="61"/>
      <c r="AE27" s="61" t="s">
        <v>59</v>
      </c>
      <c r="AF27" s="61"/>
      <c r="AG27" s="61"/>
      <c r="AH27" s="61"/>
      <c r="AI27" s="61"/>
      <c r="AJ27" s="61"/>
      <c r="AK27" s="61"/>
      <c r="AL27" s="61"/>
      <c r="AM27" s="61"/>
      <c r="AN27" s="61"/>
      <c r="AO27" s="61"/>
      <c r="AP27" s="61"/>
      <c r="AQ27" s="61"/>
      <c r="AR27" s="61"/>
      <c r="AS27" s="61"/>
      <c r="AT27" s="61"/>
      <c r="AU27" s="61"/>
      <c r="AV27" s="61"/>
      <c r="AW27" s="61"/>
      <c r="AX27" s="61"/>
      <c r="AY27" s="61"/>
      <c r="AZ27" s="61"/>
      <c r="BA27" s="61"/>
      <c r="BB27" s="61"/>
      <c r="BC27" s="61"/>
      <c r="BD27" s="61"/>
      <c r="BE27" s="61"/>
      <c r="BF27" s="61"/>
      <c r="BG27" s="61"/>
      <c r="BH27" s="61"/>
    </row>
    <row r="28" spans="1:60" outlineLevel="1" x14ac:dyDescent="0.2">
      <c r="A28" s="166">
        <v>21</v>
      </c>
      <c r="B28" s="62"/>
      <c r="C28" s="102" t="s">
        <v>90</v>
      </c>
      <c r="D28" s="99" t="s">
        <v>62</v>
      </c>
      <c r="E28" s="120">
        <v>2</v>
      </c>
      <c r="F28" s="76"/>
      <c r="G28" s="76">
        <f t="shared" si="6"/>
        <v>0</v>
      </c>
      <c r="H28" s="76">
        <v>78.930000000000007</v>
      </c>
      <c r="I28" s="76">
        <f t="shared" si="0"/>
        <v>157.86000000000001</v>
      </c>
      <c r="J28" s="76">
        <v>142.57</v>
      </c>
      <c r="K28" s="76">
        <f t="shared" si="1"/>
        <v>285.14</v>
      </c>
      <c r="L28" s="76">
        <v>15</v>
      </c>
      <c r="M28" s="76">
        <f t="shared" si="2"/>
        <v>0</v>
      </c>
      <c r="N28" s="76">
        <v>1.8000000000000001E-4</v>
      </c>
      <c r="O28" s="76">
        <f t="shared" si="3"/>
        <v>0</v>
      </c>
      <c r="P28" s="76">
        <v>0</v>
      </c>
      <c r="Q28" s="76">
        <f t="shared" si="4"/>
        <v>0</v>
      </c>
      <c r="R28" s="76"/>
      <c r="S28" s="76"/>
      <c r="T28" s="77">
        <v>0.42599999999999999</v>
      </c>
      <c r="U28" s="76">
        <f t="shared" si="5"/>
        <v>0.85</v>
      </c>
      <c r="V28" s="61"/>
      <c r="W28" s="61"/>
      <c r="X28" s="61"/>
      <c r="Y28" s="61"/>
      <c r="Z28" s="61"/>
      <c r="AA28" s="61"/>
      <c r="AB28" s="61"/>
      <c r="AC28" s="61"/>
      <c r="AD28" s="61"/>
      <c r="AE28" s="61" t="s">
        <v>59</v>
      </c>
      <c r="AF28" s="61"/>
      <c r="AG28" s="61"/>
      <c r="AH28" s="61"/>
      <c r="AI28" s="61"/>
      <c r="AJ28" s="61"/>
      <c r="AK28" s="61"/>
      <c r="AL28" s="61"/>
      <c r="AM28" s="61"/>
      <c r="AN28" s="61"/>
      <c r="AO28" s="61"/>
      <c r="AP28" s="61"/>
      <c r="AQ28" s="61"/>
      <c r="AR28" s="61"/>
      <c r="AS28" s="61"/>
      <c r="AT28" s="61"/>
      <c r="AU28" s="61"/>
      <c r="AV28" s="61"/>
      <c r="AW28" s="61"/>
      <c r="AX28" s="61"/>
      <c r="AY28" s="61"/>
      <c r="AZ28" s="61"/>
      <c r="BA28" s="61"/>
      <c r="BB28" s="61"/>
      <c r="BC28" s="61"/>
      <c r="BD28" s="61"/>
      <c r="BE28" s="61"/>
      <c r="BF28" s="61"/>
      <c r="BG28" s="61"/>
      <c r="BH28" s="61"/>
    </row>
    <row r="29" spans="1:60" outlineLevel="1" x14ac:dyDescent="0.2">
      <c r="A29" s="166">
        <v>22</v>
      </c>
      <c r="B29" s="62"/>
      <c r="C29" s="102" t="s">
        <v>89</v>
      </c>
      <c r="D29" s="99" t="s">
        <v>60</v>
      </c>
      <c r="E29" s="120">
        <v>50</v>
      </c>
      <c r="F29" s="76"/>
      <c r="G29" s="76">
        <f t="shared" si="6"/>
        <v>0</v>
      </c>
      <c r="H29" s="76">
        <v>0</v>
      </c>
      <c r="I29" s="76">
        <f t="shared" si="0"/>
        <v>0</v>
      </c>
      <c r="J29" s="76">
        <v>330</v>
      </c>
      <c r="K29" s="76">
        <f t="shared" si="1"/>
        <v>16500</v>
      </c>
      <c r="L29" s="76">
        <v>15</v>
      </c>
      <c r="M29" s="76">
        <f t="shared" si="2"/>
        <v>0</v>
      </c>
      <c r="N29" s="76">
        <v>0</v>
      </c>
      <c r="O29" s="76">
        <f t="shared" si="3"/>
        <v>0</v>
      </c>
      <c r="P29" s="76">
        <v>0</v>
      </c>
      <c r="Q29" s="76">
        <f t="shared" si="4"/>
        <v>0</v>
      </c>
      <c r="R29" s="76"/>
      <c r="S29" s="76"/>
      <c r="T29" s="77">
        <v>0.98550000000000004</v>
      </c>
      <c r="U29" s="76">
        <f t="shared" si="5"/>
        <v>49.28</v>
      </c>
      <c r="V29" s="61"/>
      <c r="W29" s="61"/>
      <c r="X29" s="61"/>
      <c r="Y29" s="61"/>
      <c r="Z29" s="61"/>
      <c r="AA29" s="61"/>
      <c r="AB29" s="61"/>
      <c r="AC29" s="61"/>
      <c r="AD29" s="61"/>
      <c r="AE29" s="61" t="s">
        <v>59</v>
      </c>
      <c r="AF29" s="61"/>
      <c r="AG29" s="61"/>
      <c r="AH29" s="61"/>
      <c r="AI29" s="61"/>
      <c r="AJ29" s="61"/>
      <c r="AK29" s="61"/>
      <c r="AL29" s="61"/>
      <c r="AM29" s="61"/>
      <c r="AN29" s="61"/>
      <c r="AO29" s="61"/>
      <c r="AP29" s="61"/>
      <c r="AQ29" s="61"/>
      <c r="AR29" s="61"/>
      <c r="AS29" s="61"/>
      <c r="AT29" s="61"/>
      <c r="AU29" s="61"/>
      <c r="AV29" s="61"/>
      <c r="AW29" s="61"/>
      <c r="AX29" s="61"/>
      <c r="AY29" s="61"/>
      <c r="AZ29" s="61"/>
      <c r="BA29" s="61"/>
      <c r="BB29" s="61"/>
      <c r="BC29" s="61"/>
      <c r="BD29" s="61"/>
      <c r="BE29" s="61"/>
      <c r="BF29" s="61"/>
      <c r="BG29" s="61"/>
      <c r="BH29" s="61"/>
    </row>
    <row r="30" spans="1:60" outlineLevel="1" x14ac:dyDescent="0.2">
      <c r="A30" s="166">
        <v>23</v>
      </c>
      <c r="B30" s="62"/>
      <c r="C30" s="102" t="s">
        <v>91</v>
      </c>
      <c r="D30" s="99" t="s">
        <v>60</v>
      </c>
      <c r="E30" s="120">
        <v>50</v>
      </c>
      <c r="F30" s="76"/>
      <c r="G30" s="76">
        <f t="shared" si="6"/>
        <v>0</v>
      </c>
      <c r="H30" s="76">
        <v>0</v>
      </c>
      <c r="I30" s="76">
        <f t="shared" si="0"/>
        <v>0</v>
      </c>
      <c r="J30" s="76">
        <v>197.5</v>
      </c>
      <c r="K30" s="76">
        <f t="shared" si="1"/>
        <v>9875</v>
      </c>
      <c r="L30" s="76">
        <v>15</v>
      </c>
      <c r="M30" s="76">
        <f t="shared" si="2"/>
        <v>0</v>
      </c>
      <c r="N30" s="76">
        <v>0</v>
      </c>
      <c r="O30" s="76">
        <f t="shared" si="3"/>
        <v>0</v>
      </c>
      <c r="P30" s="76">
        <v>0</v>
      </c>
      <c r="Q30" s="76">
        <f t="shared" si="4"/>
        <v>0</v>
      </c>
      <c r="R30" s="76"/>
      <c r="S30" s="76"/>
      <c r="T30" s="77">
        <v>0.59033000000000002</v>
      </c>
      <c r="U30" s="76">
        <f t="shared" si="5"/>
        <v>29.52</v>
      </c>
      <c r="V30" s="61"/>
      <c r="W30" s="61"/>
      <c r="X30" s="61"/>
      <c r="Y30" s="61"/>
      <c r="Z30" s="61"/>
      <c r="AA30" s="61"/>
      <c r="AB30" s="61"/>
      <c r="AC30" s="61"/>
      <c r="AD30" s="61"/>
      <c r="AE30" s="61" t="s">
        <v>59</v>
      </c>
      <c r="AF30" s="61"/>
      <c r="AG30" s="61"/>
      <c r="AH30" s="61"/>
      <c r="AI30" s="61"/>
      <c r="AJ30" s="61"/>
      <c r="AK30" s="61"/>
      <c r="AL30" s="61"/>
      <c r="AM30" s="61"/>
      <c r="AN30" s="61"/>
      <c r="AO30" s="61"/>
      <c r="AP30" s="61"/>
      <c r="AQ30" s="61"/>
      <c r="AR30" s="61"/>
      <c r="AS30" s="61"/>
      <c r="AT30" s="61"/>
      <c r="AU30" s="61"/>
      <c r="AV30" s="61"/>
      <c r="AW30" s="61"/>
      <c r="AX30" s="61"/>
      <c r="AY30" s="61"/>
      <c r="AZ30" s="61"/>
      <c r="BA30" s="61"/>
      <c r="BB30" s="61"/>
      <c r="BC30" s="61"/>
      <c r="BD30" s="61"/>
      <c r="BE30" s="61"/>
      <c r="BF30" s="61"/>
      <c r="BG30" s="61"/>
      <c r="BH30" s="61"/>
    </row>
    <row r="31" spans="1:60" outlineLevel="1" x14ac:dyDescent="0.2">
      <c r="A31" s="166">
        <v>24</v>
      </c>
      <c r="B31" s="62"/>
      <c r="C31" s="102" t="s">
        <v>92</v>
      </c>
      <c r="D31" s="99" t="s">
        <v>62</v>
      </c>
      <c r="E31" s="120">
        <v>40</v>
      </c>
      <c r="F31" s="76"/>
      <c r="G31" s="76">
        <f t="shared" si="6"/>
        <v>0</v>
      </c>
      <c r="H31" s="76">
        <v>0</v>
      </c>
      <c r="I31" s="76">
        <f t="shared" si="0"/>
        <v>0</v>
      </c>
      <c r="J31" s="76">
        <v>282.5</v>
      </c>
      <c r="K31" s="76">
        <f t="shared" si="1"/>
        <v>11300</v>
      </c>
      <c r="L31" s="76">
        <v>15</v>
      </c>
      <c r="M31" s="76">
        <f t="shared" si="2"/>
        <v>0</v>
      </c>
      <c r="N31" s="76">
        <v>0</v>
      </c>
      <c r="O31" s="76">
        <f t="shared" si="3"/>
        <v>0</v>
      </c>
      <c r="P31" s="76">
        <v>0</v>
      </c>
      <c r="Q31" s="76">
        <f t="shared" si="4"/>
        <v>0</v>
      </c>
      <c r="R31" s="76"/>
      <c r="S31" s="76"/>
      <c r="T31" s="77">
        <v>0.84382999999999997</v>
      </c>
      <c r="U31" s="76">
        <f t="shared" si="5"/>
        <v>33.75</v>
      </c>
      <c r="V31" s="61"/>
      <c r="W31" s="61"/>
      <c r="X31" s="61"/>
      <c r="Y31" s="61"/>
      <c r="Z31" s="61"/>
      <c r="AA31" s="61"/>
      <c r="AB31" s="61"/>
      <c r="AC31" s="61"/>
      <c r="AD31" s="61"/>
      <c r="AE31" s="61" t="s">
        <v>59</v>
      </c>
      <c r="AF31" s="61"/>
      <c r="AG31" s="61"/>
      <c r="AH31" s="61"/>
      <c r="AI31" s="61"/>
      <c r="AJ31" s="61"/>
      <c r="AK31" s="61"/>
      <c r="AL31" s="61"/>
      <c r="AM31" s="61"/>
      <c r="AN31" s="61"/>
      <c r="AO31" s="61"/>
      <c r="AP31" s="61"/>
      <c r="AQ31" s="61"/>
      <c r="AR31" s="61"/>
      <c r="AS31" s="61"/>
      <c r="AT31" s="61"/>
      <c r="AU31" s="61"/>
      <c r="AV31" s="61"/>
      <c r="AW31" s="61"/>
      <c r="AX31" s="61"/>
      <c r="AY31" s="61"/>
      <c r="AZ31" s="61"/>
      <c r="BA31" s="61"/>
      <c r="BB31" s="61"/>
      <c r="BC31" s="61"/>
      <c r="BD31" s="61"/>
      <c r="BE31" s="61"/>
      <c r="BF31" s="61"/>
      <c r="BG31" s="61"/>
      <c r="BH31" s="61"/>
    </row>
    <row r="32" spans="1:60" outlineLevel="1" x14ac:dyDescent="0.2">
      <c r="A32" s="166">
        <v>25</v>
      </c>
      <c r="B32" s="62"/>
      <c r="C32" s="102" t="s">
        <v>92</v>
      </c>
      <c r="D32" s="99" t="s">
        <v>62</v>
      </c>
      <c r="E32" s="120">
        <v>35</v>
      </c>
      <c r="F32" s="76"/>
      <c r="G32" s="76">
        <f t="shared" si="6"/>
        <v>0</v>
      </c>
      <c r="H32" s="76">
        <v>33.049999999999997</v>
      </c>
      <c r="I32" s="76">
        <f t="shared" si="0"/>
        <v>1156.75</v>
      </c>
      <c r="J32" s="76">
        <v>53.55</v>
      </c>
      <c r="K32" s="76">
        <f t="shared" si="1"/>
        <v>1874.25</v>
      </c>
      <c r="L32" s="76">
        <v>15</v>
      </c>
      <c r="M32" s="76">
        <f t="shared" si="2"/>
        <v>0</v>
      </c>
      <c r="N32" s="76">
        <v>1.0499999999999999E-3</v>
      </c>
      <c r="O32" s="76">
        <f t="shared" si="3"/>
        <v>0.04</v>
      </c>
      <c r="P32" s="76">
        <v>0</v>
      </c>
      <c r="Q32" s="76">
        <f t="shared" si="4"/>
        <v>0</v>
      </c>
      <c r="R32" s="76"/>
      <c r="S32" s="76"/>
      <c r="T32" s="77">
        <v>0.16</v>
      </c>
      <c r="U32" s="76">
        <f t="shared" si="5"/>
        <v>5.6</v>
      </c>
      <c r="V32" s="61"/>
      <c r="W32" s="61"/>
      <c r="X32" s="61"/>
      <c r="Y32" s="61"/>
      <c r="Z32" s="61"/>
      <c r="AA32" s="61"/>
      <c r="AB32" s="61"/>
      <c r="AC32" s="61"/>
      <c r="AD32" s="61"/>
      <c r="AE32" s="61" t="s">
        <v>59</v>
      </c>
      <c r="AF32" s="61"/>
      <c r="AG32" s="61"/>
      <c r="AH32" s="61"/>
      <c r="AI32" s="61"/>
      <c r="AJ32" s="61"/>
      <c r="AK32" s="61"/>
      <c r="AL32" s="61"/>
      <c r="AM32" s="61"/>
      <c r="AN32" s="61"/>
      <c r="AO32" s="61"/>
      <c r="AP32" s="61"/>
      <c r="AQ32" s="61"/>
      <c r="AR32" s="61"/>
      <c r="AS32" s="61"/>
      <c r="AT32" s="61"/>
      <c r="AU32" s="61"/>
      <c r="AV32" s="61"/>
      <c r="AW32" s="61"/>
      <c r="AX32" s="61"/>
      <c r="AY32" s="61"/>
      <c r="AZ32" s="61"/>
      <c r="BA32" s="61"/>
      <c r="BB32" s="61"/>
      <c r="BC32" s="61"/>
      <c r="BD32" s="61"/>
      <c r="BE32" s="61"/>
      <c r="BF32" s="61"/>
      <c r="BG32" s="61"/>
      <c r="BH32" s="61"/>
    </row>
    <row r="33" spans="1:60" outlineLevel="1" x14ac:dyDescent="0.2">
      <c r="A33" s="166">
        <v>26</v>
      </c>
      <c r="B33" s="62"/>
      <c r="C33" s="102" t="s">
        <v>93</v>
      </c>
      <c r="D33" s="99" t="s">
        <v>62</v>
      </c>
      <c r="E33" s="120">
        <v>15</v>
      </c>
      <c r="F33" s="76"/>
      <c r="G33" s="76">
        <f t="shared" si="6"/>
        <v>0</v>
      </c>
      <c r="H33" s="76">
        <v>8.74</v>
      </c>
      <c r="I33" s="76">
        <f t="shared" si="0"/>
        <v>131.1</v>
      </c>
      <c r="J33" s="76">
        <v>81.66</v>
      </c>
      <c r="K33" s="76">
        <f t="shared" si="1"/>
        <v>1224.9000000000001</v>
      </c>
      <c r="L33" s="76">
        <v>15</v>
      </c>
      <c r="M33" s="76">
        <f t="shared" si="2"/>
        <v>0</v>
      </c>
      <c r="N33" s="76">
        <v>1.1E-4</v>
      </c>
      <c r="O33" s="76">
        <f t="shared" si="3"/>
        <v>0</v>
      </c>
      <c r="P33" s="76">
        <v>0</v>
      </c>
      <c r="Q33" s="76">
        <f t="shared" si="4"/>
        <v>0</v>
      </c>
      <c r="R33" s="76"/>
      <c r="S33" s="76"/>
      <c r="T33" s="77">
        <v>0.24399999999999999</v>
      </c>
      <c r="U33" s="76">
        <f t="shared" si="5"/>
        <v>3.66</v>
      </c>
      <c r="V33" s="61"/>
      <c r="W33" s="61"/>
      <c r="X33" s="61"/>
      <c r="Y33" s="61"/>
      <c r="Z33" s="61"/>
      <c r="AA33" s="61"/>
      <c r="AB33" s="61"/>
      <c r="AC33" s="61"/>
      <c r="AD33" s="61"/>
      <c r="AE33" s="61" t="s">
        <v>59</v>
      </c>
      <c r="AF33" s="61"/>
      <c r="AG33" s="61"/>
      <c r="AH33" s="61"/>
      <c r="AI33" s="61"/>
      <c r="AJ33" s="61"/>
      <c r="AK33" s="61"/>
      <c r="AL33" s="61"/>
      <c r="AM33" s="61"/>
      <c r="AN33" s="61"/>
      <c r="AO33" s="61"/>
      <c r="AP33" s="61"/>
      <c r="AQ33" s="61"/>
      <c r="AR33" s="61"/>
      <c r="AS33" s="61"/>
      <c r="AT33" s="61"/>
      <c r="AU33" s="61"/>
      <c r="AV33" s="61"/>
      <c r="AW33" s="61"/>
      <c r="AX33" s="61"/>
      <c r="AY33" s="61"/>
      <c r="AZ33" s="61"/>
      <c r="BA33" s="61"/>
      <c r="BB33" s="61"/>
      <c r="BC33" s="61"/>
      <c r="BD33" s="61"/>
      <c r="BE33" s="61"/>
      <c r="BF33" s="61"/>
      <c r="BG33" s="61"/>
      <c r="BH33" s="61"/>
    </row>
    <row r="34" spans="1:60" outlineLevel="1" x14ac:dyDescent="0.2">
      <c r="A34" s="166">
        <v>27</v>
      </c>
      <c r="B34" s="62"/>
      <c r="C34" s="102" t="s">
        <v>94</v>
      </c>
      <c r="D34" s="99" t="s">
        <v>62</v>
      </c>
      <c r="E34" s="120">
        <v>2</v>
      </c>
      <c r="F34" s="76"/>
      <c r="G34" s="76">
        <f t="shared" si="6"/>
        <v>0</v>
      </c>
      <c r="H34" s="76">
        <v>19.7</v>
      </c>
      <c r="I34" s="76">
        <f t="shared" si="0"/>
        <v>39.4</v>
      </c>
      <c r="J34" s="76">
        <v>117.8</v>
      </c>
      <c r="K34" s="76">
        <f t="shared" si="1"/>
        <v>235.6</v>
      </c>
      <c r="L34" s="76">
        <v>15</v>
      </c>
      <c r="M34" s="76">
        <f t="shared" si="2"/>
        <v>0</v>
      </c>
      <c r="N34" s="76">
        <v>2.1000000000000001E-4</v>
      </c>
      <c r="O34" s="76">
        <f t="shared" si="3"/>
        <v>0</v>
      </c>
      <c r="P34" s="76">
        <v>0</v>
      </c>
      <c r="Q34" s="76">
        <f t="shared" si="4"/>
        <v>0</v>
      </c>
      <c r="R34" s="76"/>
      <c r="S34" s="76"/>
      <c r="T34" s="77">
        <v>0.35216999999999998</v>
      </c>
      <c r="U34" s="76">
        <f t="shared" si="5"/>
        <v>0.7</v>
      </c>
      <c r="V34" s="61"/>
      <c r="W34" s="61"/>
      <c r="X34" s="61"/>
      <c r="Y34" s="61"/>
      <c r="Z34" s="61"/>
      <c r="AA34" s="61"/>
      <c r="AB34" s="61"/>
      <c r="AC34" s="61"/>
      <c r="AD34" s="61"/>
      <c r="AE34" s="61" t="s">
        <v>59</v>
      </c>
      <c r="AF34" s="61"/>
      <c r="AG34" s="61"/>
      <c r="AH34" s="61"/>
      <c r="AI34" s="61"/>
      <c r="AJ34" s="61"/>
      <c r="AK34" s="61"/>
      <c r="AL34" s="61"/>
      <c r="AM34" s="61"/>
      <c r="AN34" s="61"/>
      <c r="AO34" s="61"/>
      <c r="AP34" s="61"/>
      <c r="AQ34" s="61"/>
      <c r="AR34" s="61"/>
      <c r="AS34" s="61"/>
      <c r="AT34" s="61"/>
      <c r="AU34" s="61"/>
      <c r="AV34" s="61"/>
      <c r="AW34" s="61"/>
      <c r="AX34" s="61"/>
      <c r="AY34" s="61"/>
      <c r="AZ34" s="61"/>
      <c r="BA34" s="61"/>
      <c r="BB34" s="61"/>
      <c r="BC34" s="61"/>
      <c r="BD34" s="61"/>
      <c r="BE34" s="61"/>
      <c r="BF34" s="61"/>
      <c r="BG34" s="61"/>
      <c r="BH34" s="61"/>
    </row>
    <row r="35" spans="1:60" outlineLevel="1" x14ac:dyDescent="0.2">
      <c r="A35" s="166">
        <v>28</v>
      </c>
      <c r="B35" s="98"/>
      <c r="C35" s="103" t="s">
        <v>95</v>
      </c>
      <c r="D35" s="99" t="s">
        <v>62</v>
      </c>
      <c r="E35" s="119">
        <v>2</v>
      </c>
      <c r="F35" s="101"/>
      <c r="G35" s="76">
        <f t="shared" si="6"/>
        <v>0</v>
      </c>
      <c r="H35" s="100">
        <v>12.06</v>
      </c>
      <c r="I35" s="76">
        <f t="shared" si="0"/>
        <v>24.12</v>
      </c>
      <c r="J35" s="76">
        <v>88.44</v>
      </c>
      <c r="K35" s="76">
        <f t="shared" si="1"/>
        <v>176.88</v>
      </c>
      <c r="L35" s="76">
        <v>15</v>
      </c>
      <c r="M35" s="76">
        <f t="shared" si="2"/>
        <v>0</v>
      </c>
      <c r="N35" s="76">
        <v>2.5000000000000001E-4</v>
      </c>
      <c r="O35" s="76">
        <f t="shared" si="3"/>
        <v>0</v>
      </c>
      <c r="P35" s="76">
        <v>0</v>
      </c>
      <c r="Q35" s="76">
        <f t="shared" si="4"/>
        <v>0</v>
      </c>
      <c r="R35" s="76"/>
      <c r="S35" s="76"/>
      <c r="T35" s="77">
        <v>0.26417000000000002</v>
      </c>
      <c r="U35" s="76">
        <f t="shared" si="5"/>
        <v>0.53</v>
      </c>
      <c r="V35" s="61"/>
      <c r="W35" s="61"/>
      <c r="X35" s="61"/>
      <c r="Y35" s="61"/>
      <c r="Z35" s="61"/>
      <c r="AA35" s="61"/>
      <c r="AB35" s="61"/>
      <c r="AC35" s="61"/>
      <c r="AD35" s="61"/>
      <c r="AE35" s="61" t="s">
        <v>59</v>
      </c>
      <c r="AF35" s="61"/>
      <c r="AG35" s="61"/>
      <c r="AH35" s="61"/>
      <c r="AI35" s="61"/>
      <c r="AJ35" s="61"/>
      <c r="AK35" s="61"/>
      <c r="AL35" s="61"/>
      <c r="AM35" s="61"/>
      <c r="AN35" s="61"/>
      <c r="AO35" s="61"/>
      <c r="AP35" s="61"/>
      <c r="AQ35" s="61"/>
      <c r="AR35" s="61"/>
      <c r="AS35" s="61"/>
      <c r="AT35" s="61"/>
      <c r="AU35" s="61"/>
      <c r="AV35" s="61"/>
      <c r="AW35" s="61"/>
      <c r="AX35" s="61"/>
      <c r="AY35" s="61"/>
      <c r="AZ35" s="61"/>
      <c r="BA35" s="61"/>
      <c r="BB35" s="61"/>
      <c r="BC35" s="61"/>
      <c r="BD35" s="61"/>
      <c r="BE35" s="61"/>
      <c r="BF35" s="61"/>
      <c r="BG35" s="61"/>
      <c r="BH35" s="61"/>
    </row>
    <row r="36" spans="1:60" outlineLevel="1" x14ac:dyDescent="0.2">
      <c r="A36" s="166">
        <v>29</v>
      </c>
      <c r="B36" s="98"/>
      <c r="C36" s="61" t="s">
        <v>99</v>
      </c>
      <c r="D36" s="99" t="s">
        <v>62</v>
      </c>
      <c r="E36" s="120">
        <v>1</v>
      </c>
      <c r="F36" s="76"/>
      <c r="G36" s="76">
        <f t="shared" si="6"/>
        <v>0</v>
      </c>
      <c r="H36" s="76">
        <v>445.15</v>
      </c>
      <c r="I36" s="76">
        <f t="shared" si="0"/>
        <v>445.15</v>
      </c>
      <c r="J36" s="76">
        <v>486.85</v>
      </c>
      <c r="K36" s="76">
        <f t="shared" si="1"/>
        <v>486.85</v>
      </c>
      <c r="L36" s="76">
        <v>15</v>
      </c>
      <c r="M36" s="76">
        <f t="shared" si="2"/>
        <v>0</v>
      </c>
      <c r="N36" s="76">
        <v>7.77E-3</v>
      </c>
      <c r="O36" s="76">
        <f t="shared" si="3"/>
        <v>0.01</v>
      </c>
      <c r="P36" s="76">
        <v>0</v>
      </c>
      <c r="Q36" s="76">
        <f t="shared" si="4"/>
        <v>0</v>
      </c>
      <c r="R36" s="76"/>
      <c r="S36" s="76"/>
      <c r="T36" s="77">
        <v>1.4546699999999999</v>
      </c>
      <c r="U36" s="76">
        <f t="shared" si="5"/>
        <v>1.45</v>
      </c>
      <c r="V36" s="61"/>
      <c r="W36" s="61"/>
      <c r="X36" s="61"/>
      <c r="Y36" s="61"/>
      <c r="Z36" s="61"/>
      <c r="AA36" s="61"/>
      <c r="AB36" s="61"/>
      <c r="AC36" s="61"/>
      <c r="AD36" s="61"/>
      <c r="AE36" s="61" t="s">
        <v>59</v>
      </c>
      <c r="AF36" s="61"/>
      <c r="AG36" s="61"/>
      <c r="AH36" s="61"/>
      <c r="AI36" s="61"/>
      <c r="AJ36" s="61"/>
      <c r="AK36" s="61"/>
      <c r="AL36" s="61"/>
      <c r="AM36" s="61"/>
      <c r="AN36" s="61"/>
      <c r="AO36" s="61"/>
      <c r="AP36" s="61"/>
      <c r="AQ36" s="61"/>
      <c r="AR36" s="61"/>
      <c r="AS36" s="61"/>
      <c r="AT36" s="61"/>
      <c r="AU36" s="61"/>
      <c r="AV36" s="61"/>
      <c r="AW36" s="61"/>
      <c r="AX36" s="61"/>
      <c r="AY36" s="61"/>
      <c r="AZ36" s="61"/>
      <c r="BA36" s="61"/>
      <c r="BB36" s="61"/>
      <c r="BC36" s="61"/>
      <c r="BD36" s="61"/>
      <c r="BE36" s="61"/>
      <c r="BF36" s="61"/>
      <c r="BG36" s="61"/>
      <c r="BH36" s="61"/>
    </row>
    <row r="37" spans="1:60" outlineLevel="1" x14ac:dyDescent="0.2">
      <c r="A37" s="166">
        <v>30</v>
      </c>
      <c r="B37" s="98"/>
      <c r="C37" s="61" t="s">
        <v>96</v>
      </c>
      <c r="D37" s="99" t="s">
        <v>62</v>
      </c>
      <c r="E37" s="120">
        <v>1</v>
      </c>
      <c r="F37" s="76"/>
      <c r="G37" s="76">
        <f t="shared" si="6"/>
        <v>0</v>
      </c>
      <c r="H37" s="76">
        <v>40.25</v>
      </c>
      <c r="I37" s="76">
        <f t="shared" si="0"/>
        <v>40.25</v>
      </c>
      <c r="J37" s="76">
        <v>42.35</v>
      </c>
      <c r="K37" s="76">
        <f t="shared" si="1"/>
        <v>42.35</v>
      </c>
      <c r="L37" s="76">
        <v>15</v>
      </c>
      <c r="M37" s="76">
        <f t="shared" si="2"/>
        <v>0</v>
      </c>
      <c r="N37" s="76">
        <v>1.7000000000000001E-4</v>
      </c>
      <c r="O37" s="76">
        <f t="shared" si="3"/>
        <v>0</v>
      </c>
      <c r="P37" s="76">
        <v>0</v>
      </c>
      <c r="Q37" s="76">
        <f t="shared" si="4"/>
        <v>0</v>
      </c>
      <c r="R37" s="76"/>
      <c r="S37" s="76"/>
      <c r="T37" s="77">
        <v>0.1265</v>
      </c>
      <c r="U37" s="76">
        <f t="shared" si="5"/>
        <v>0.13</v>
      </c>
      <c r="V37" s="61"/>
      <c r="W37" s="61"/>
      <c r="X37" s="61"/>
      <c r="Y37" s="61"/>
      <c r="Z37" s="61"/>
      <c r="AA37" s="61"/>
      <c r="AB37" s="61"/>
      <c r="AC37" s="61"/>
      <c r="AD37" s="61"/>
      <c r="AE37" s="61" t="s">
        <v>59</v>
      </c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61"/>
      <c r="AS37" s="61"/>
      <c r="AT37" s="61"/>
      <c r="AU37" s="61"/>
      <c r="AV37" s="61"/>
      <c r="AW37" s="61"/>
      <c r="AX37" s="61"/>
      <c r="AY37" s="61"/>
      <c r="AZ37" s="61"/>
      <c r="BA37" s="61"/>
      <c r="BB37" s="61"/>
      <c r="BC37" s="61"/>
      <c r="BD37" s="61"/>
      <c r="BE37" s="61"/>
      <c r="BF37" s="61"/>
      <c r="BG37" s="61"/>
      <c r="BH37" s="61"/>
    </row>
    <row r="38" spans="1:60" s="7" customFormat="1" outlineLevel="1" x14ac:dyDescent="0.2">
      <c r="A38" s="166">
        <v>31</v>
      </c>
      <c r="B38" s="108"/>
      <c r="C38" s="109" t="s">
        <v>103</v>
      </c>
      <c r="D38" s="110" t="s">
        <v>62</v>
      </c>
      <c r="E38" s="121">
        <v>1</v>
      </c>
      <c r="F38" s="82"/>
      <c r="G38" s="82">
        <f t="shared" si="6"/>
        <v>0</v>
      </c>
      <c r="H38" s="82">
        <v>0</v>
      </c>
      <c r="I38" s="82">
        <f t="shared" si="0"/>
        <v>0</v>
      </c>
      <c r="J38" s="82">
        <v>73.599999999999994</v>
      </c>
      <c r="K38" s="82">
        <f t="shared" si="1"/>
        <v>73.599999999999994</v>
      </c>
      <c r="L38" s="82">
        <v>15</v>
      </c>
      <c r="M38" s="82">
        <f t="shared" si="2"/>
        <v>0</v>
      </c>
      <c r="N38" s="82">
        <v>0</v>
      </c>
      <c r="O38" s="82">
        <f t="shared" si="3"/>
        <v>0</v>
      </c>
      <c r="P38" s="82">
        <v>0</v>
      </c>
      <c r="Q38" s="82">
        <f t="shared" si="4"/>
        <v>0</v>
      </c>
      <c r="R38" s="82"/>
      <c r="S38" s="82"/>
      <c r="T38" s="83">
        <v>0.22</v>
      </c>
      <c r="U38" s="82">
        <f t="shared" si="5"/>
        <v>0.22</v>
      </c>
      <c r="V38" s="109"/>
      <c r="W38" s="109"/>
      <c r="X38" s="109"/>
      <c r="Y38" s="109"/>
      <c r="Z38" s="109"/>
      <c r="AA38" s="109"/>
      <c r="AB38" s="109"/>
      <c r="AC38" s="109"/>
      <c r="AD38" s="109"/>
      <c r="AE38" s="109" t="s">
        <v>59</v>
      </c>
      <c r="AF38" s="109"/>
      <c r="AG38" s="109"/>
      <c r="AH38" s="109"/>
      <c r="AI38" s="109"/>
      <c r="AJ38" s="109"/>
      <c r="AK38" s="109"/>
      <c r="AL38" s="109"/>
      <c r="AM38" s="109"/>
      <c r="AN38" s="109"/>
      <c r="AO38" s="109"/>
      <c r="AP38" s="109"/>
      <c r="AQ38" s="109"/>
      <c r="AR38" s="109"/>
      <c r="AS38" s="109"/>
      <c r="AT38" s="109"/>
      <c r="AU38" s="109"/>
      <c r="AV38" s="109"/>
      <c r="AW38" s="109"/>
      <c r="AX38" s="109"/>
      <c r="AY38" s="109"/>
      <c r="AZ38" s="109"/>
      <c r="BA38" s="109"/>
      <c r="BB38" s="109"/>
      <c r="BC38" s="109"/>
      <c r="BD38" s="109"/>
      <c r="BE38" s="109"/>
      <c r="BF38" s="109"/>
      <c r="BG38" s="109"/>
      <c r="BH38" s="109"/>
    </row>
    <row r="39" spans="1:60" outlineLevel="1" x14ac:dyDescent="0.2">
      <c r="A39" s="94"/>
      <c r="B39" s="62"/>
      <c r="C39" s="84"/>
      <c r="D39" s="71"/>
      <c r="E39" s="119"/>
      <c r="F39" s="76"/>
      <c r="G39" s="76"/>
      <c r="H39" s="76">
        <v>8.8800000000000008</v>
      </c>
      <c r="I39" s="76">
        <f t="shared" ref="I39:I46" si="7">ROUND(E39*H39,2)</f>
        <v>0</v>
      </c>
      <c r="J39" s="76">
        <v>23.42</v>
      </c>
      <c r="K39" s="76">
        <f t="shared" ref="K39:K46" si="8">ROUND(E39*J39,2)</f>
        <v>0</v>
      </c>
      <c r="L39" s="76">
        <v>15</v>
      </c>
      <c r="M39" s="76">
        <f t="shared" ref="M39:M46" si="9">G39*(1+L39/100)</f>
        <v>0</v>
      </c>
      <c r="N39" s="76">
        <v>1.3999999999999999E-4</v>
      </c>
      <c r="O39" s="76">
        <f t="shared" ref="O39:O46" si="10">ROUND(E39*N39,2)</f>
        <v>0</v>
      </c>
      <c r="P39" s="76">
        <v>0</v>
      </c>
      <c r="Q39" s="76">
        <f t="shared" ref="Q39:Q46" si="11">ROUND(E39*P39,2)</f>
        <v>0</v>
      </c>
      <c r="R39" s="76"/>
      <c r="S39" s="76"/>
      <c r="T39" s="77">
        <v>7.0000000000000007E-2</v>
      </c>
      <c r="U39" s="76">
        <f t="shared" ref="U39:U46" si="12">ROUND(E39*T39,2)</f>
        <v>0</v>
      </c>
      <c r="V39" s="61"/>
      <c r="W39" s="61"/>
      <c r="X39" s="61"/>
      <c r="Y39" s="61"/>
      <c r="Z39" s="61"/>
      <c r="AA39" s="61"/>
      <c r="AB39" s="61"/>
      <c r="AC39" s="61"/>
      <c r="AD39" s="61"/>
      <c r="AE39" s="61" t="s">
        <v>59</v>
      </c>
      <c r="AF39" s="61"/>
      <c r="AG39" s="61"/>
      <c r="AH39" s="61"/>
      <c r="AI39" s="61"/>
      <c r="AJ39" s="61"/>
      <c r="AK39" s="61"/>
      <c r="AL39" s="61"/>
      <c r="AM39" s="61"/>
      <c r="AN39" s="61"/>
      <c r="AO39" s="61"/>
      <c r="AP39" s="61"/>
      <c r="AQ39" s="61"/>
      <c r="AR39" s="61"/>
      <c r="AS39" s="61"/>
      <c r="AT39" s="61"/>
      <c r="AU39" s="61"/>
      <c r="AV39" s="61"/>
      <c r="AW39" s="61"/>
      <c r="AX39" s="61"/>
      <c r="AY39" s="61"/>
      <c r="AZ39" s="61"/>
      <c r="BA39" s="61"/>
      <c r="BB39" s="61"/>
      <c r="BC39" s="61"/>
      <c r="BD39" s="61"/>
      <c r="BE39" s="61"/>
      <c r="BF39" s="61"/>
      <c r="BG39" s="61"/>
      <c r="BH39" s="61"/>
    </row>
    <row r="40" spans="1:60" outlineLevel="1" x14ac:dyDescent="0.2">
      <c r="A40" s="94"/>
      <c r="B40" s="62"/>
      <c r="C40" s="84"/>
      <c r="D40" s="71"/>
      <c r="E40" s="119"/>
      <c r="F40" s="76"/>
      <c r="G40" s="76"/>
      <c r="H40" s="76">
        <v>11.17</v>
      </c>
      <c r="I40" s="76">
        <f t="shared" si="7"/>
        <v>0</v>
      </c>
      <c r="J40" s="76">
        <v>23.43</v>
      </c>
      <c r="K40" s="76">
        <f t="shared" si="8"/>
        <v>0</v>
      </c>
      <c r="L40" s="76">
        <v>15</v>
      </c>
      <c r="M40" s="76">
        <f t="shared" si="9"/>
        <v>0</v>
      </c>
      <c r="N40" s="76">
        <v>1.6000000000000001E-4</v>
      </c>
      <c r="O40" s="76">
        <f t="shared" si="10"/>
        <v>0</v>
      </c>
      <c r="P40" s="76">
        <v>0</v>
      </c>
      <c r="Q40" s="76">
        <f t="shared" si="11"/>
        <v>0</v>
      </c>
      <c r="R40" s="76"/>
      <c r="S40" s="76"/>
      <c r="T40" s="77">
        <v>7.0000000000000007E-2</v>
      </c>
      <c r="U40" s="76">
        <f t="shared" si="12"/>
        <v>0</v>
      </c>
      <c r="V40" s="61"/>
      <c r="W40" s="61"/>
      <c r="X40" s="61"/>
      <c r="Y40" s="61"/>
      <c r="Z40" s="61"/>
      <c r="AA40" s="61"/>
      <c r="AB40" s="61"/>
      <c r="AC40" s="61"/>
      <c r="AD40" s="61"/>
      <c r="AE40" s="61" t="s">
        <v>59</v>
      </c>
      <c r="AF40" s="61"/>
      <c r="AG40" s="61"/>
      <c r="AH40" s="61"/>
      <c r="AI40" s="61"/>
      <c r="AJ40" s="61"/>
      <c r="AK40" s="61"/>
      <c r="AL40" s="61"/>
      <c r="AM40" s="61"/>
      <c r="AN40" s="61"/>
      <c r="AO40" s="61"/>
      <c r="AP40" s="61"/>
      <c r="AQ40" s="61"/>
      <c r="AR40" s="61"/>
      <c r="AS40" s="61"/>
      <c r="AT40" s="61"/>
      <c r="AU40" s="61"/>
      <c r="AV40" s="61"/>
      <c r="AW40" s="61"/>
      <c r="AX40" s="61"/>
      <c r="AY40" s="61"/>
      <c r="AZ40" s="61"/>
      <c r="BA40" s="61"/>
      <c r="BB40" s="61"/>
      <c r="BC40" s="61"/>
      <c r="BD40" s="61"/>
      <c r="BE40" s="61"/>
      <c r="BF40" s="61"/>
      <c r="BG40" s="61"/>
      <c r="BH40" s="61"/>
    </row>
    <row r="41" spans="1:60" s="7" customFormat="1" outlineLevel="1" x14ac:dyDescent="0.2">
      <c r="A41" s="96"/>
      <c r="B41" s="80"/>
      <c r="C41" s="86"/>
      <c r="D41" s="81"/>
      <c r="E41" s="122"/>
      <c r="F41" s="82"/>
      <c r="G41" s="82"/>
      <c r="H41" s="82">
        <v>19.37</v>
      </c>
      <c r="I41" s="82">
        <f t="shared" si="7"/>
        <v>0</v>
      </c>
      <c r="J41" s="82">
        <v>23.43</v>
      </c>
      <c r="K41" s="82">
        <f t="shared" si="8"/>
        <v>0</v>
      </c>
      <c r="L41" s="82">
        <v>15</v>
      </c>
      <c r="M41" s="82">
        <f t="shared" si="9"/>
        <v>0</v>
      </c>
      <c r="N41" s="82">
        <v>2.1000000000000001E-4</v>
      </c>
      <c r="O41" s="82">
        <f t="shared" si="10"/>
        <v>0</v>
      </c>
      <c r="P41" s="82">
        <v>0</v>
      </c>
      <c r="Q41" s="82">
        <f t="shared" si="11"/>
        <v>0</v>
      </c>
      <c r="R41" s="82"/>
      <c r="S41" s="82"/>
      <c r="T41" s="83">
        <v>7.0000000000000007E-2</v>
      </c>
      <c r="U41" s="82">
        <f t="shared" si="12"/>
        <v>0</v>
      </c>
      <c r="V41" s="109"/>
      <c r="W41" s="109"/>
      <c r="X41" s="109"/>
      <c r="Y41" s="109"/>
      <c r="Z41" s="109"/>
      <c r="AA41" s="109"/>
      <c r="AB41" s="109"/>
      <c r="AC41" s="109"/>
      <c r="AD41" s="109"/>
      <c r="AE41" s="109" t="s">
        <v>59</v>
      </c>
      <c r="AF41" s="109"/>
      <c r="AG41" s="109"/>
      <c r="AH41" s="109"/>
      <c r="AI41" s="109"/>
      <c r="AJ41" s="109"/>
      <c r="AK41" s="109"/>
      <c r="AL41" s="109"/>
      <c r="AM41" s="109"/>
      <c r="AN41" s="109"/>
      <c r="AO41" s="109"/>
      <c r="AP41" s="109"/>
      <c r="AQ41" s="109"/>
      <c r="AR41" s="109"/>
      <c r="AS41" s="109"/>
      <c r="AT41" s="109"/>
      <c r="AU41" s="109"/>
      <c r="AV41" s="109"/>
      <c r="AW41" s="109"/>
      <c r="AX41" s="109"/>
      <c r="AY41" s="109"/>
      <c r="AZ41" s="109"/>
      <c r="BA41" s="109"/>
      <c r="BB41" s="109"/>
      <c r="BC41" s="109"/>
      <c r="BD41" s="109"/>
      <c r="BE41" s="109"/>
      <c r="BF41" s="109"/>
      <c r="BG41" s="109"/>
      <c r="BH41" s="109"/>
    </row>
    <row r="42" spans="1:60" outlineLevel="1" x14ac:dyDescent="0.2">
      <c r="A42" s="94"/>
      <c r="B42" s="62"/>
      <c r="C42" s="84"/>
      <c r="D42" s="71"/>
      <c r="E42" s="119"/>
      <c r="F42" s="76"/>
      <c r="G42" s="76"/>
      <c r="H42" s="76">
        <v>16.97</v>
      </c>
      <c r="I42" s="76">
        <f t="shared" si="7"/>
        <v>0</v>
      </c>
      <c r="J42" s="76">
        <v>23.43</v>
      </c>
      <c r="K42" s="76">
        <f t="shared" si="8"/>
        <v>0</v>
      </c>
      <c r="L42" s="76">
        <v>15</v>
      </c>
      <c r="M42" s="76">
        <f t="shared" si="9"/>
        <v>0</v>
      </c>
      <c r="N42" s="76">
        <v>1.9000000000000001E-4</v>
      </c>
      <c r="O42" s="76">
        <f t="shared" si="10"/>
        <v>0</v>
      </c>
      <c r="P42" s="76">
        <v>0</v>
      </c>
      <c r="Q42" s="76">
        <f t="shared" si="11"/>
        <v>0</v>
      </c>
      <c r="R42" s="76"/>
      <c r="S42" s="76"/>
      <c r="T42" s="77">
        <v>7.0000000000000007E-2</v>
      </c>
      <c r="U42" s="76">
        <f t="shared" si="12"/>
        <v>0</v>
      </c>
      <c r="V42" s="61"/>
      <c r="W42" s="61"/>
      <c r="X42" s="61"/>
      <c r="Y42" s="61"/>
      <c r="Z42" s="61"/>
      <c r="AA42" s="61"/>
      <c r="AB42" s="61"/>
      <c r="AC42" s="61"/>
      <c r="AD42" s="61"/>
      <c r="AE42" s="61" t="s">
        <v>59</v>
      </c>
      <c r="AF42" s="61"/>
      <c r="AG42" s="61"/>
      <c r="AH42" s="61"/>
      <c r="AI42" s="61"/>
      <c r="AJ42" s="61"/>
      <c r="AK42" s="61"/>
      <c r="AL42" s="61"/>
      <c r="AM42" s="61"/>
      <c r="AN42" s="61"/>
      <c r="AO42" s="61"/>
      <c r="AP42" s="61"/>
      <c r="AQ42" s="61"/>
      <c r="AR42" s="61"/>
      <c r="AS42" s="61"/>
      <c r="AT42" s="61"/>
      <c r="AU42" s="61"/>
      <c r="AV42" s="61"/>
      <c r="AW42" s="61"/>
      <c r="AX42" s="61"/>
      <c r="AY42" s="61"/>
      <c r="AZ42" s="61"/>
      <c r="BA42" s="61"/>
      <c r="BB42" s="61"/>
      <c r="BC42" s="61"/>
      <c r="BD42" s="61"/>
      <c r="BE42" s="61"/>
      <c r="BF42" s="61"/>
      <c r="BG42" s="61"/>
      <c r="BH42" s="61"/>
    </row>
    <row r="43" spans="1:60" outlineLevel="1" x14ac:dyDescent="0.2">
      <c r="A43" s="112">
        <v>32</v>
      </c>
      <c r="B43" s="113"/>
      <c r="C43" s="114" t="s">
        <v>101</v>
      </c>
      <c r="D43" s="115" t="s">
        <v>62</v>
      </c>
      <c r="E43" s="123">
        <v>1</v>
      </c>
      <c r="F43" s="116"/>
      <c r="G43" s="116">
        <f>F43*E43</f>
        <v>0</v>
      </c>
      <c r="H43" s="117">
        <v>95.04</v>
      </c>
      <c r="I43" s="117">
        <f t="shared" si="7"/>
        <v>95.04</v>
      </c>
      <c r="J43" s="117">
        <v>27.96</v>
      </c>
      <c r="K43" s="117">
        <f t="shared" si="8"/>
        <v>27.96</v>
      </c>
      <c r="L43" s="117">
        <v>15</v>
      </c>
      <c r="M43" s="117">
        <f t="shared" si="9"/>
        <v>0</v>
      </c>
      <c r="N43" s="117">
        <v>6.4000000000000005E-4</v>
      </c>
      <c r="O43" s="117">
        <f t="shared" si="10"/>
        <v>0</v>
      </c>
      <c r="P43" s="117">
        <v>0</v>
      </c>
      <c r="Q43" s="117">
        <f t="shared" si="11"/>
        <v>0</v>
      </c>
      <c r="R43" s="117"/>
      <c r="S43" s="117"/>
      <c r="T43" s="118">
        <v>8.3510000000000001E-2</v>
      </c>
      <c r="U43" s="117">
        <f t="shared" si="12"/>
        <v>0.08</v>
      </c>
      <c r="AE43" t="s">
        <v>59</v>
      </c>
    </row>
    <row r="44" spans="1:60" s="7" customFormat="1" outlineLevel="1" x14ac:dyDescent="0.2">
      <c r="A44" s="96"/>
      <c r="B44" s="80"/>
      <c r="C44" s="111"/>
      <c r="D44" s="81"/>
      <c r="E44" s="122"/>
      <c r="F44" s="82"/>
      <c r="G44" s="82"/>
      <c r="H44" s="82">
        <v>158.49</v>
      </c>
      <c r="I44" s="82">
        <f t="shared" si="7"/>
        <v>0</v>
      </c>
      <c r="J44" s="82">
        <v>30.01</v>
      </c>
      <c r="K44" s="82">
        <f t="shared" si="8"/>
        <v>0</v>
      </c>
      <c r="L44" s="82">
        <v>15</v>
      </c>
      <c r="M44" s="82">
        <f t="shared" si="9"/>
        <v>0</v>
      </c>
      <c r="N44" s="82">
        <v>9.3000000000000005E-4</v>
      </c>
      <c r="O44" s="82">
        <f t="shared" si="10"/>
        <v>0</v>
      </c>
      <c r="P44" s="82">
        <v>0</v>
      </c>
      <c r="Q44" s="82">
        <f t="shared" si="11"/>
        <v>0</v>
      </c>
      <c r="R44" s="82"/>
      <c r="S44" s="82"/>
      <c r="T44" s="83">
        <v>8.9649999999999994E-2</v>
      </c>
      <c r="U44" s="82">
        <f t="shared" si="12"/>
        <v>0</v>
      </c>
      <c r="V44" s="109"/>
      <c r="W44" s="109"/>
      <c r="X44" s="109"/>
      <c r="Y44" s="109"/>
      <c r="Z44" s="109"/>
      <c r="AA44" s="109"/>
      <c r="AB44" s="109"/>
      <c r="AC44" s="109"/>
      <c r="AD44" s="109"/>
      <c r="AE44" s="109" t="s">
        <v>59</v>
      </c>
      <c r="AF44" s="109"/>
      <c r="AG44" s="109"/>
      <c r="AH44" s="109"/>
      <c r="AI44" s="109"/>
      <c r="AJ44" s="109"/>
      <c r="AK44" s="109"/>
      <c r="AL44" s="109"/>
      <c r="AM44" s="109"/>
      <c r="AN44" s="109"/>
      <c r="AO44" s="109"/>
      <c r="AP44" s="109"/>
      <c r="AQ44" s="109"/>
      <c r="AR44" s="109"/>
      <c r="AS44" s="109"/>
      <c r="AT44" s="109"/>
      <c r="AU44" s="109"/>
      <c r="AV44" s="109"/>
      <c r="AW44" s="109"/>
      <c r="AX44" s="109"/>
      <c r="AY44" s="109"/>
      <c r="AZ44" s="109"/>
      <c r="BA44" s="109"/>
      <c r="BB44" s="109"/>
      <c r="BC44" s="109"/>
      <c r="BD44" s="109"/>
      <c r="BE44" s="109"/>
      <c r="BF44" s="109"/>
      <c r="BG44" s="109"/>
      <c r="BH44" s="109"/>
    </row>
    <row r="45" spans="1:60" outlineLevel="1" x14ac:dyDescent="0.2">
      <c r="A45" s="94"/>
      <c r="B45" s="62"/>
      <c r="C45" s="84"/>
      <c r="D45" s="71"/>
      <c r="E45" s="119"/>
      <c r="F45" s="76"/>
      <c r="G45" s="76"/>
      <c r="H45" s="76">
        <v>1756</v>
      </c>
      <c r="I45" s="76">
        <f t="shared" si="7"/>
        <v>0</v>
      </c>
      <c r="J45" s="76">
        <v>0</v>
      </c>
      <c r="K45" s="76">
        <f t="shared" si="8"/>
        <v>0</v>
      </c>
      <c r="L45" s="76">
        <v>15</v>
      </c>
      <c r="M45" s="76">
        <f t="shared" si="9"/>
        <v>0</v>
      </c>
      <c r="N45" s="76">
        <v>2.0000000000000001E-4</v>
      </c>
      <c r="O45" s="76">
        <f t="shared" si="10"/>
        <v>0</v>
      </c>
      <c r="P45" s="76">
        <v>0</v>
      </c>
      <c r="Q45" s="76">
        <f t="shared" si="11"/>
        <v>0</v>
      </c>
      <c r="R45" s="76"/>
      <c r="S45" s="76"/>
      <c r="T45" s="77">
        <v>0</v>
      </c>
      <c r="U45" s="76">
        <f t="shared" si="12"/>
        <v>0</v>
      </c>
      <c r="V45" s="61"/>
      <c r="W45" s="61"/>
      <c r="X45" s="61"/>
      <c r="Y45" s="61"/>
      <c r="Z45" s="61"/>
      <c r="AA45" s="61"/>
      <c r="AB45" s="61"/>
      <c r="AC45" s="61"/>
      <c r="AD45" s="61"/>
      <c r="AE45" s="61" t="s">
        <v>61</v>
      </c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61"/>
      <c r="AS45" s="61"/>
      <c r="AT45" s="61"/>
      <c r="AU45" s="61"/>
      <c r="AV45" s="61"/>
      <c r="AW45" s="61"/>
      <c r="AX45" s="61"/>
      <c r="AY45" s="61"/>
      <c r="AZ45" s="61"/>
      <c r="BA45" s="61"/>
      <c r="BB45" s="61"/>
      <c r="BC45" s="61"/>
      <c r="BD45" s="61"/>
      <c r="BE45" s="61"/>
      <c r="BF45" s="61"/>
      <c r="BG45" s="61"/>
      <c r="BH45" s="61"/>
    </row>
    <row r="46" spans="1:60" outlineLevel="1" x14ac:dyDescent="0.2">
      <c r="A46" s="94"/>
      <c r="B46" s="62"/>
      <c r="C46" s="84"/>
      <c r="D46" s="71"/>
      <c r="E46" s="119"/>
      <c r="F46" s="76"/>
      <c r="G46" s="76"/>
      <c r="H46" s="76">
        <v>4030</v>
      </c>
      <c r="I46" s="76">
        <f t="shared" si="7"/>
        <v>0</v>
      </c>
      <c r="J46" s="76">
        <v>0</v>
      </c>
      <c r="K46" s="76">
        <f t="shared" si="8"/>
        <v>0</v>
      </c>
      <c r="L46" s="76">
        <v>15</v>
      </c>
      <c r="M46" s="76">
        <f t="shared" si="9"/>
        <v>0</v>
      </c>
      <c r="N46" s="76">
        <v>4.0000000000000002E-4</v>
      </c>
      <c r="O46" s="76">
        <f t="shared" si="10"/>
        <v>0</v>
      </c>
      <c r="P46" s="76">
        <v>0</v>
      </c>
      <c r="Q46" s="76">
        <f t="shared" si="11"/>
        <v>0</v>
      </c>
      <c r="R46" s="76"/>
      <c r="S46" s="76"/>
      <c r="T46" s="77">
        <v>0</v>
      </c>
      <c r="U46" s="76">
        <f t="shared" si="12"/>
        <v>0</v>
      </c>
      <c r="V46" s="61"/>
      <c r="W46" s="61"/>
      <c r="X46" s="61"/>
      <c r="Y46" s="61"/>
      <c r="Z46" s="61"/>
      <c r="AA46" s="61"/>
      <c r="AB46" s="61"/>
      <c r="AC46" s="61"/>
      <c r="AD46" s="61"/>
      <c r="AE46" s="61" t="s">
        <v>61</v>
      </c>
      <c r="AF46" s="61"/>
      <c r="AG46" s="61"/>
      <c r="AH46" s="61"/>
      <c r="AI46" s="61"/>
      <c r="AJ46" s="61"/>
      <c r="AK46" s="61"/>
      <c r="AL46" s="61"/>
      <c r="AM46" s="61"/>
      <c r="AN46" s="61"/>
      <c r="AO46" s="61"/>
      <c r="AP46" s="61"/>
      <c r="AQ46" s="61"/>
      <c r="AR46" s="61"/>
      <c r="AS46" s="61"/>
      <c r="AT46" s="61"/>
      <c r="AU46" s="61"/>
      <c r="AV46" s="61"/>
      <c r="AW46" s="61"/>
      <c r="AX46" s="61"/>
      <c r="AY46" s="61"/>
      <c r="AZ46" s="61"/>
      <c r="BA46" s="61"/>
      <c r="BB46" s="61"/>
      <c r="BC46" s="61"/>
      <c r="BD46" s="61"/>
      <c r="BE46" s="61"/>
      <c r="BF46" s="61"/>
      <c r="BG46" s="61"/>
      <c r="BH46" s="61"/>
    </row>
    <row r="47" spans="1:60" x14ac:dyDescent="0.2">
      <c r="A47" s="95" t="s">
        <v>57</v>
      </c>
      <c r="B47" s="67"/>
      <c r="C47" s="85" t="s">
        <v>34</v>
      </c>
      <c r="D47" s="72"/>
      <c r="E47" s="124"/>
      <c r="F47" s="78"/>
      <c r="G47" s="78">
        <f>SUMIF(AE48:AE54,"&lt;&gt;NOR",G48:G54)</f>
        <v>0</v>
      </c>
      <c r="H47" s="78"/>
      <c r="I47" s="78">
        <f>SUM(I48:I54)</f>
        <v>233.15</v>
      </c>
      <c r="J47" s="78"/>
      <c r="K47" s="78">
        <f>SUM(K48:K54)</f>
        <v>1361.35</v>
      </c>
      <c r="L47" s="78"/>
      <c r="M47" s="78">
        <f>SUM(M48:M54)</f>
        <v>0</v>
      </c>
      <c r="N47" s="78"/>
      <c r="O47" s="78">
        <f>SUM(O48:O54)</f>
        <v>0.66</v>
      </c>
      <c r="P47" s="78"/>
      <c r="Q47" s="78">
        <f>SUM(Q48:Q54)</f>
        <v>0</v>
      </c>
      <c r="R47" s="78"/>
      <c r="S47" s="78"/>
      <c r="T47" s="79"/>
      <c r="U47" s="78">
        <f>SUM(U48:U54)</f>
        <v>6.1000000000000005</v>
      </c>
      <c r="AE47" t="s">
        <v>58</v>
      </c>
    </row>
    <row r="48" spans="1:60" ht="22.5" outlineLevel="1" x14ac:dyDescent="0.2">
      <c r="A48" s="94">
        <v>33</v>
      </c>
      <c r="B48" s="62"/>
      <c r="C48" s="84" t="s">
        <v>71</v>
      </c>
      <c r="D48" s="71" t="s">
        <v>60</v>
      </c>
      <c r="E48" s="119">
        <v>5</v>
      </c>
      <c r="F48" s="76">
        <v>0</v>
      </c>
      <c r="G48" s="76">
        <f>F48*E48</f>
        <v>0</v>
      </c>
      <c r="H48" s="76">
        <v>0</v>
      </c>
      <c r="I48" s="76">
        <f t="shared" ref="I48:I54" si="13">ROUND(E48*H48,2)</f>
        <v>0</v>
      </c>
      <c r="J48" s="76">
        <v>219</v>
      </c>
      <c r="K48" s="76">
        <f t="shared" ref="K48:K54" si="14">ROUND(E48*J48,2)</f>
        <v>1095</v>
      </c>
      <c r="L48" s="76">
        <v>15</v>
      </c>
      <c r="M48" s="76">
        <f t="shared" ref="M48:M54" si="15">G48*(1+L48/100)</f>
        <v>0</v>
      </c>
      <c r="N48" s="76">
        <v>0</v>
      </c>
      <c r="O48" s="76">
        <f t="shared" ref="O48:O54" si="16">ROUND(E48*N48,2)</f>
        <v>0</v>
      </c>
      <c r="P48" s="76">
        <v>0</v>
      </c>
      <c r="Q48" s="76">
        <f t="shared" ref="Q48:Q54" si="17">ROUND(E48*P48,2)</f>
        <v>0</v>
      </c>
      <c r="R48" s="76"/>
      <c r="S48" s="76"/>
      <c r="T48" s="77">
        <v>0.98924000000000001</v>
      </c>
      <c r="U48" s="76">
        <f t="shared" ref="U48:U54" si="18">ROUND(E48*T48,2)</f>
        <v>4.95</v>
      </c>
      <c r="V48" s="61"/>
      <c r="W48" s="61"/>
      <c r="X48" s="61"/>
      <c r="Y48" s="61"/>
      <c r="Z48" s="61"/>
      <c r="AA48" s="61"/>
      <c r="AB48" s="61"/>
      <c r="AC48" s="61"/>
      <c r="AD48" s="61"/>
      <c r="AE48" s="61" t="s">
        <v>59</v>
      </c>
      <c r="AF48" s="61"/>
      <c r="AG48" s="61"/>
      <c r="AH48" s="61"/>
      <c r="AI48" s="61"/>
      <c r="AJ48" s="61"/>
      <c r="AK48" s="61"/>
      <c r="AL48" s="61"/>
      <c r="AM48" s="61"/>
      <c r="AN48" s="61"/>
      <c r="AO48" s="61"/>
      <c r="AP48" s="61"/>
      <c r="AQ48" s="61"/>
      <c r="AR48" s="61"/>
      <c r="AS48" s="61"/>
      <c r="AT48" s="61"/>
      <c r="AU48" s="61"/>
      <c r="AV48" s="61"/>
      <c r="AW48" s="61"/>
      <c r="AX48" s="61"/>
      <c r="AY48" s="61"/>
      <c r="AZ48" s="61"/>
      <c r="BA48" s="61"/>
      <c r="BB48" s="61"/>
      <c r="BC48" s="61"/>
      <c r="BD48" s="61"/>
      <c r="BE48" s="61"/>
      <c r="BF48" s="61"/>
      <c r="BG48" s="61"/>
      <c r="BH48" s="61"/>
    </row>
    <row r="49" spans="1:60" ht="22.5" outlineLevel="1" x14ac:dyDescent="0.2">
      <c r="A49" s="94">
        <v>34</v>
      </c>
      <c r="B49" s="62"/>
      <c r="C49" s="84" t="s">
        <v>72</v>
      </c>
      <c r="D49" s="71" t="s">
        <v>60</v>
      </c>
      <c r="E49" s="119">
        <v>5</v>
      </c>
      <c r="F49" s="76">
        <v>0</v>
      </c>
      <c r="G49" s="76">
        <f t="shared" ref="G49:G51" si="19">F49*E49</f>
        <v>0</v>
      </c>
      <c r="H49" s="76">
        <v>42.8</v>
      </c>
      <c r="I49" s="76">
        <f t="shared" si="13"/>
        <v>214</v>
      </c>
      <c r="J49" s="76">
        <v>18.600000000000001</v>
      </c>
      <c r="K49" s="76">
        <f t="shared" si="14"/>
        <v>93</v>
      </c>
      <c r="L49" s="76">
        <v>15</v>
      </c>
      <c r="M49" s="76">
        <f t="shared" si="15"/>
        <v>0</v>
      </c>
      <c r="N49" s="76">
        <v>0.13242999999999999</v>
      </c>
      <c r="O49" s="76">
        <f t="shared" si="16"/>
        <v>0.66</v>
      </c>
      <c r="P49" s="76">
        <v>0</v>
      </c>
      <c r="Q49" s="76">
        <f t="shared" si="17"/>
        <v>0</v>
      </c>
      <c r="R49" s="76"/>
      <c r="S49" s="76"/>
      <c r="T49" s="77">
        <v>7.2999999999999995E-2</v>
      </c>
      <c r="U49" s="76">
        <f t="shared" si="18"/>
        <v>0.37</v>
      </c>
      <c r="V49" s="61"/>
      <c r="W49" s="61"/>
      <c r="X49" s="61"/>
      <c r="Y49" s="61"/>
      <c r="Z49" s="61"/>
      <c r="AA49" s="61"/>
      <c r="AB49" s="61"/>
      <c r="AC49" s="61"/>
      <c r="AD49" s="61"/>
      <c r="AE49" s="61" t="s">
        <v>59</v>
      </c>
      <c r="AF49" s="61"/>
      <c r="AG49" s="61"/>
      <c r="AH49" s="61"/>
      <c r="AI49" s="61"/>
      <c r="AJ49" s="61"/>
      <c r="AK49" s="61"/>
      <c r="AL49" s="61"/>
      <c r="AM49" s="61"/>
      <c r="AN49" s="61"/>
      <c r="AO49" s="61"/>
      <c r="AP49" s="61"/>
      <c r="AQ49" s="61"/>
      <c r="AR49" s="61"/>
      <c r="AS49" s="61"/>
      <c r="AT49" s="61"/>
      <c r="AU49" s="61"/>
      <c r="AV49" s="61"/>
      <c r="AW49" s="61"/>
      <c r="AX49" s="61"/>
      <c r="AY49" s="61"/>
      <c r="AZ49" s="61"/>
      <c r="BA49" s="61"/>
      <c r="BB49" s="61"/>
      <c r="BC49" s="61"/>
      <c r="BD49" s="61"/>
      <c r="BE49" s="61"/>
      <c r="BF49" s="61"/>
      <c r="BG49" s="61"/>
      <c r="BH49" s="61"/>
    </row>
    <row r="50" spans="1:60" ht="22.5" outlineLevel="1" x14ac:dyDescent="0.2">
      <c r="A50" s="94">
        <v>35</v>
      </c>
      <c r="B50" s="62"/>
      <c r="C50" s="84" t="s">
        <v>73</v>
      </c>
      <c r="D50" s="71" t="s">
        <v>60</v>
      </c>
      <c r="E50" s="119">
        <v>5</v>
      </c>
      <c r="F50" s="76">
        <v>0</v>
      </c>
      <c r="G50" s="76">
        <f t="shared" si="19"/>
        <v>0</v>
      </c>
      <c r="H50" s="76">
        <v>3.83</v>
      </c>
      <c r="I50" s="76">
        <f t="shared" si="13"/>
        <v>19.149999999999999</v>
      </c>
      <c r="J50" s="76">
        <v>5.87</v>
      </c>
      <c r="K50" s="76">
        <f t="shared" si="14"/>
        <v>29.35</v>
      </c>
      <c r="L50" s="76">
        <v>15</v>
      </c>
      <c r="M50" s="76">
        <f t="shared" si="15"/>
        <v>0</v>
      </c>
      <c r="N50" s="76">
        <v>6.0000000000000002E-5</v>
      </c>
      <c r="O50" s="76">
        <f t="shared" si="16"/>
        <v>0</v>
      </c>
      <c r="P50" s="76">
        <v>0</v>
      </c>
      <c r="Q50" s="76">
        <f t="shared" si="17"/>
        <v>0</v>
      </c>
      <c r="R50" s="76"/>
      <c r="S50" s="76"/>
      <c r="T50" s="77">
        <v>2.5999999999999999E-2</v>
      </c>
      <c r="U50" s="76">
        <f t="shared" si="18"/>
        <v>0.13</v>
      </c>
      <c r="V50" s="61"/>
      <c r="W50" s="61"/>
      <c r="X50" s="61"/>
      <c r="Y50" s="61"/>
      <c r="Z50" s="61"/>
      <c r="AA50" s="61"/>
      <c r="AB50" s="61"/>
      <c r="AC50" s="61"/>
      <c r="AD50" s="61"/>
      <c r="AE50" s="61" t="s">
        <v>59</v>
      </c>
      <c r="AF50" s="61"/>
      <c r="AG50" s="61"/>
      <c r="AH50" s="61"/>
      <c r="AI50" s="61"/>
      <c r="AJ50" s="61"/>
      <c r="AK50" s="61"/>
      <c r="AL50" s="61"/>
      <c r="AM50" s="61"/>
      <c r="AN50" s="61"/>
      <c r="AO50" s="61"/>
      <c r="AP50" s="61"/>
      <c r="AQ50" s="61"/>
      <c r="AR50" s="61"/>
      <c r="AS50" s="61"/>
      <c r="AT50" s="61"/>
      <c r="AU50" s="61"/>
      <c r="AV50" s="61"/>
      <c r="AW50" s="61"/>
      <c r="AX50" s="61"/>
      <c r="AY50" s="61"/>
      <c r="AZ50" s="61"/>
      <c r="BA50" s="61"/>
      <c r="BB50" s="61"/>
      <c r="BC50" s="61"/>
      <c r="BD50" s="61"/>
      <c r="BE50" s="61"/>
      <c r="BF50" s="61"/>
      <c r="BG50" s="61"/>
      <c r="BH50" s="61"/>
    </row>
    <row r="51" spans="1:60" ht="22.5" outlineLevel="1" x14ac:dyDescent="0.2">
      <c r="A51" s="94">
        <v>36</v>
      </c>
      <c r="B51" s="62"/>
      <c r="C51" s="84" t="s">
        <v>74</v>
      </c>
      <c r="D51" s="71" t="s">
        <v>60</v>
      </c>
      <c r="E51" s="119">
        <v>5</v>
      </c>
      <c r="F51" s="76">
        <v>0</v>
      </c>
      <c r="G51" s="76">
        <f t="shared" si="19"/>
        <v>0</v>
      </c>
      <c r="H51" s="76">
        <v>0</v>
      </c>
      <c r="I51" s="76">
        <f t="shared" si="13"/>
        <v>0</v>
      </c>
      <c r="J51" s="76">
        <v>28.8</v>
      </c>
      <c r="K51" s="76">
        <f t="shared" si="14"/>
        <v>144</v>
      </c>
      <c r="L51" s="76">
        <v>15</v>
      </c>
      <c r="M51" s="76">
        <f t="shared" si="15"/>
        <v>0</v>
      </c>
      <c r="N51" s="76">
        <v>0</v>
      </c>
      <c r="O51" s="76">
        <f t="shared" si="16"/>
        <v>0</v>
      </c>
      <c r="P51" s="76">
        <v>0</v>
      </c>
      <c r="Q51" s="76">
        <f t="shared" si="17"/>
        <v>0</v>
      </c>
      <c r="R51" s="76"/>
      <c r="S51" s="76"/>
      <c r="T51" s="77">
        <v>0.13</v>
      </c>
      <c r="U51" s="76">
        <f t="shared" si="18"/>
        <v>0.65</v>
      </c>
      <c r="V51" s="61"/>
      <c r="W51" s="61"/>
      <c r="X51" s="61"/>
      <c r="Y51" s="61"/>
      <c r="Z51" s="61"/>
      <c r="AA51" s="61"/>
      <c r="AB51" s="61"/>
      <c r="AC51" s="61"/>
      <c r="AD51" s="61"/>
      <c r="AE51" s="61" t="s">
        <v>59</v>
      </c>
      <c r="AF51" s="61"/>
      <c r="AG51" s="61"/>
      <c r="AH51" s="61"/>
      <c r="AI51" s="61"/>
      <c r="AJ51" s="61"/>
      <c r="AK51" s="61"/>
      <c r="AL51" s="61"/>
      <c r="AM51" s="61"/>
      <c r="AN51" s="61"/>
      <c r="AO51" s="61"/>
      <c r="AP51" s="61"/>
      <c r="AQ51" s="61"/>
      <c r="AR51" s="61"/>
      <c r="AS51" s="61"/>
      <c r="AT51" s="61"/>
      <c r="AU51" s="61"/>
      <c r="AV51" s="61"/>
      <c r="AW51" s="61"/>
      <c r="AX51" s="61"/>
      <c r="AY51" s="61"/>
      <c r="AZ51" s="61"/>
      <c r="BA51" s="61"/>
      <c r="BB51" s="61"/>
      <c r="BC51" s="61"/>
      <c r="BD51" s="61"/>
      <c r="BE51" s="61"/>
      <c r="BF51" s="61"/>
      <c r="BG51" s="61"/>
      <c r="BH51" s="61"/>
    </row>
    <row r="52" spans="1:60" outlineLevel="1" x14ac:dyDescent="0.2">
      <c r="A52" s="94"/>
      <c r="B52" s="62"/>
      <c r="C52" s="84"/>
      <c r="D52" s="71"/>
      <c r="E52" s="119"/>
      <c r="F52" s="76"/>
      <c r="G52" s="76"/>
      <c r="H52" s="76">
        <v>0</v>
      </c>
      <c r="I52" s="76">
        <f t="shared" si="13"/>
        <v>0</v>
      </c>
      <c r="J52" s="76">
        <v>322.5</v>
      </c>
      <c r="K52" s="76">
        <f t="shared" si="14"/>
        <v>0</v>
      </c>
      <c r="L52" s="76">
        <v>15</v>
      </c>
      <c r="M52" s="76">
        <f t="shared" si="15"/>
        <v>0</v>
      </c>
      <c r="N52" s="76">
        <v>0</v>
      </c>
      <c r="O52" s="76">
        <f t="shared" si="16"/>
        <v>0</v>
      </c>
      <c r="P52" s="76">
        <v>0</v>
      </c>
      <c r="Q52" s="76">
        <f t="shared" si="17"/>
        <v>0</v>
      </c>
      <c r="R52" s="76"/>
      <c r="S52" s="76"/>
      <c r="T52" s="77">
        <v>0.66300000000000003</v>
      </c>
      <c r="U52" s="76">
        <f t="shared" si="18"/>
        <v>0</v>
      </c>
      <c r="V52" s="61"/>
      <c r="W52" s="61"/>
      <c r="X52" s="61"/>
      <c r="Y52" s="61"/>
      <c r="Z52" s="61"/>
      <c r="AA52" s="61"/>
      <c r="AB52" s="61"/>
      <c r="AC52" s="61"/>
      <c r="AD52" s="61"/>
      <c r="AE52" s="61" t="s">
        <v>59</v>
      </c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</row>
    <row r="53" spans="1:60" outlineLevel="1" x14ac:dyDescent="0.2">
      <c r="A53" s="94"/>
      <c r="B53" s="62"/>
      <c r="C53" s="84"/>
      <c r="D53" s="71"/>
      <c r="E53" s="119"/>
      <c r="F53" s="76"/>
      <c r="G53" s="76"/>
      <c r="H53" s="76">
        <v>0</v>
      </c>
      <c r="I53" s="76">
        <f t="shared" si="13"/>
        <v>0</v>
      </c>
      <c r="J53" s="76">
        <v>28.6</v>
      </c>
      <c r="K53" s="76">
        <f t="shared" si="14"/>
        <v>0</v>
      </c>
      <c r="L53" s="76">
        <v>15</v>
      </c>
      <c r="M53" s="76">
        <f t="shared" si="15"/>
        <v>0</v>
      </c>
      <c r="N53" s="76">
        <v>0</v>
      </c>
      <c r="O53" s="76">
        <f t="shared" si="16"/>
        <v>0</v>
      </c>
      <c r="P53" s="76">
        <v>0</v>
      </c>
      <c r="Q53" s="76">
        <f t="shared" si="17"/>
        <v>0</v>
      </c>
      <c r="R53" s="76"/>
      <c r="S53" s="76"/>
      <c r="T53" s="77">
        <v>0.129</v>
      </c>
      <c r="U53" s="76">
        <f t="shared" si="18"/>
        <v>0</v>
      </c>
      <c r="V53" s="61"/>
      <c r="W53" s="61"/>
      <c r="X53" s="61"/>
      <c r="Y53" s="61"/>
      <c r="Z53" s="61"/>
      <c r="AA53" s="61"/>
      <c r="AB53" s="61"/>
      <c r="AC53" s="61"/>
      <c r="AD53" s="61"/>
      <c r="AE53" s="61" t="s">
        <v>59</v>
      </c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</row>
    <row r="54" spans="1:60" outlineLevel="1" x14ac:dyDescent="0.2">
      <c r="A54" s="96"/>
      <c r="B54" s="80"/>
      <c r="C54" s="86"/>
      <c r="D54" s="81"/>
      <c r="E54" s="122"/>
      <c r="F54" s="82"/>
      <c r="G54" s="82"/>
      <c r="H54" s="82">
        <v>369.5</v>
      </c>
      <c r="I54" s="82">
        <f t="shared" si="13"/>
        <v>0</v>
      </c>
      <c r="J54" s="82">
        <v>0</v>
      </c>
      <c r="K54" s="82">
        <f t="shared" si="14"/>
        <v>0</v>
      </c>
      <c r="L54" s="82">
        <v>15</v>
      </c>
      <c r="M54" s="82">
        <f t="shared" si="15"/>
        <v>0</v>
      </c>
      <c r="N54" s="82">
        <v>1.67</v>
      </c>
      <c r="O54" s="82">
        <f t="shared" si="16"/>
        <v>0</v>
      </c>
      <c r="P54" s="82">
        <v>0</v>
      </c>
      <c r="Q54" s="82">
        <f t="shared" si="17"/>
        <v>0</v>
      </c>
      <c r="R54" s="82"/>
      <c r="S54" s="82"/>
      <c r="T54" s="83">
        <v>0</v>
      </c>
      <c r="U54" s="82">
        <f t="shared" si="18"/>
        <v>0</v>
      </c>
      <c r="V54" s="61"/>
      <c r="W54" s="61"/>
      <c r="X54" s="61"/>
      <c r="Y54" s="61"/>
      <c r="Z54" s="61"/>
      <c r="AA54" s="61"/>
      <c r="AB54" s="61"/>
      <c r="AC54" s="61"/>
      <c r="AD54" s="61"/>
      <c r="AE54" s="61" t="s">
        <v>61</v>
      </c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  <c r="AZ54" s="61"/>
      <c r="BA54" s="61"/>
      <c r="BB54" s="61"/>
      <c r="BC54" s="61"/>
      <c r="BD54" s="61"/>
      <c r="BE54" s="61"/>
      <c r="BF54" s="61"/>
      <c r="BG54" s="61"/>
      <c r="BH54" s="61"/>
    </row>
    <row r="55" spans="1:60" x14ac:dyDescent="0.2">
      <c r="A55" s="97"/>
      <c r="B55" s="2" t="s">
        <v>64</v>
      </c>
      <c r="C55" s="87" t="s">
        <v>64</v>
      </c>
      <c r="D55" s="4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AC55">
        <v>15</v>
      </c>
      <c r="AD55">
        <v>21</v>
      </c>
    </row>
    <row r="56" spans="1:60" x14ac:dyDescent="0.2">
      <c r="C56" s="88"/>
      <c r="AE56" t="s">
        <v>65</v>
      </c>
    </row>
  </sheetData>
  <mergeCells count="4">
    <mergeCell ref="A1:G1"/>
    <mergeCell ref="C2:G2"/>
    <mergeCell ref="C3:G3"/>
    <mergeCell ref="C4:G4"/>
  </mergeCells>
  <pageMargins left="0.59055118110236227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25</vt:i4>
      </vt:variant>
    </vt:vector>
  </HeadingPairs>
  <TitlesOfParts>
    <vt:vector size="29" baseType="lpstr">
      <vt:lpstr>Pokyny pro vyplnění</vt:lpstr>
      <vt:lpstr>Stavba</vt:lpstr>
      <vt:lpstr>VzorPolozky</vt:lpstr>
      <vt:lpstr>elektro Položkový ropočet</vt:lpstr>
      <vt:lpstr>CenaCelkem</vt:lpstr>
      <vt:lpstr>CenaCelkemBezDPH</vt:lpstr>
      <vt:lpstr>cisloobjektu</vt:lpstr>
      <vt:lpstr>CisloStavebnihoRozpoctu</vt:lpstr>
      <vt:lpstr>dadresa</vt:lpstr>
      <vt:lpstr>dmisto</vt:lpstr>
      <vt:lpstr>DPHSni</vt:lpstr>
      <vt:lpstr>DPHZakl</vt:lpstr>
      <vt:lpstr>Mena</vt:lpstr>
      <vt:lpstr>MistoStavby</vt:lpstr>
      <vt:lpstr>nazevobjektu</vt:lpstr>
      <vt:lpstr>NazevStavebnihoRozpoctu</vt:lpstr>
      <vt:lpstr>oadresa</vt:lpstr>
      <vt:lpstr>'elektro Položkový ropočet'!Oblast_tisku</vt:lpstr>
      <vt:lpstr>padresa</vt:lpstr>
      <vt:lpstr>pdic</vt:lpstr>
      <vt:lpstr>pico</vt:lpstr>
      <vt:lpstr>pmisto</vt:lpstr>
      <vt:lpstr>pPSC</vt:lpstr>
      <vt:lpstr>Projektant</vt:lpstr>
      <vt:lpstr>Vypracoval</vt:lpstr>
      <vt:lpstr>ZakladDPHSni</vt:lpstr>
      <vt:lpstr>ZakladDPHZakl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Legner</dc:creator>
  <cp:lastModifiedBy>Vaclav</cp:lastModifiedBy>
  <cp:lastPrinted>2022-12-09T14:47:06Z</cp:lastPrinted>
  <dcterms:created xsi:type="dcterms:W3CDTF">2009-04-08T07:15:50Z</dcterms:created>
  <dcterms:modified xsi:type="dcterms:W3CDTF">2023-05-30T08:40:20Z</dcterms:modified>
</cp:coreProperties>
</file>